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400" windowHeight="11385" activeTab="7"/>
  </bookViews>
  <sheets>
    <sheet name="річний план(додаток)" sheetId="1" r:id="rId1"/>
    <sheet name="Лист2" sheetId="2" state="hidden" r:id="rId2"/>
    <sheet name="2210" sheetId="3" state="hidden" r:id="rId3"/>
    <sheet name="закупки" sheetId="4" state="hidden" r:id="rId4"/>
    <sheet name="2240" sheetId="5" state="hidden" r:id="rId5"/>
    <sheet name="2271" sheetId="6" state="hidden" r:id="rId6"/>
    <sheet name="Лист1" sheetId="7" state="hidden" r:id="rId7"/>
    <sheet name=" річний  план" sheetId="8" r:id="rId8"/>
  </sheets>
  <calcPr calcId="145621"/>
</workbook>
</file>

<file path=xl/calcChain.xml><?xml version="1.0" encoding="utf-8"?>
<calcChain xmlns="http://schemas.openxmlformats.org/spreadsheetml/2006/main">
  <c r="C75" i="1" l="1"/>
  <c r="G36" i="1" l="1"/>
  <c r="G54" i="1"/>
  <c r="H36" i="1"/>
  <c r="P3" i="5" l="1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O13" i="5" s="1"/>
  <c r="P14" i="5"/>
  <c r="O14" i="5" s="1"/>
  <c r="P15" i="5"/>
  <c r="O15" i="5" s="1"/>
  <c r="P16" i="5"/>
  <c r="O16" i="5" s="1"/>
  <c r="P17" i="5"/>
  <c r="O17" i="5" s="1"/>
  <c r="P18" i="5"/>
  <c r="O18" i="5" s="1"/>
  <c r="P19" i="5"/>
  <c r="O19" i="5" s="1"/>
  <c r="P20" i="5"/>
  <c r="O20" i="5" s="1"/>
  <c r="P21" i="5"/>
  <c r="O21" i="5" s="1"/>
  <c r="P22" i="5"/>
  <c r="O22" i="5" s="1"/>
  <c r="P23" i="5"/>
  <c r="O23" i="5" s="1"/>
  <c r="P24" i="5"/>
  <c r="O24" i="5" s="1"/>
  <c r="P25" i="5"/>
  <c r="O25" i="5" s="1"/>
  <c r="P26" i="5"/>
  <c r="O26" i="5" s="1"/>
  <c r="P27" i="5"/>
  <c r="O27" i="5" s="1"/>
  <c r="O3" i="5" l="1"/>
  <c r="N12" i="5"/>
  <c r="L4" i="5" l="1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H12" i="5"/>
  <c r="I12" i="5"/>
  <c r="J12" i="5"/>
  <c r="K12" i="5"/>
  <c r="N28" i="5" l="1"/>
  <c r="R9" i="5"/>
  <c r="P4" i="5"/>
  <c r="O4" i="5" s="1"/>
  <c r="P12" i="5"/>
  <c r="O12" i="5" s="1"/>
  <c r="J28" i="5"/>
  <c r="H28" i="5"/>
  <c r="F28" i="5"/>
  <c r="D28" i="5"/>
  <c r="K28" i="5"/>
  <c r="I28" i="5"/>
  <c r="G28" i="5"/>
  <c r="E28" i="5"/>
  <c r="C28" i="5"/>
  <c r="L28" i="5"/>
  <c r="P17" i="3"/>
  <c r="O17" i="3" s="1"/>
  <c r="P19" i="3"/>
  <c r="O19" i="3" s="1"/>
  <c r="P4" i="3" l="1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 l="1"/>
  <c r="M35" i="3"/>
  <c r="K35" i="3" l="1"/>
  <c r="P35" i="3" s="1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O35" i="3" l="1"/>
  <c r="R35" i="3"/>
  <c r="C36" i="4"/>
  <c r="P2" i="5"/>
  <c r="B28" i="5"/>
  <c r="O2" i="5" l="1"/>
  <c r="O28" i="5" s="1"/>
  <c r="P28" i="5"/>
</calcChain>
</file>

<file path=xl/sharedStrings.xml><?xml version="1.0" encoding="utf-8"?>
<sst xmlns="http://schemas.openxmlformats.org/spreadsheetml/2006/main" count="507" uniqueCount="280">
  <si>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</si>
  <si>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</si>
  <si>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</si>
  <si>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</si>
  <si>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</si>
  <si>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</si>
  <si>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</si>
  <si>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</si>
  <si>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</si>
  <si>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</si>
  <si>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</si>
  <si>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</si>
  <si>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</si>
  <si>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</si>
  <si>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rgb="FF000000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</si>
  <si>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rgb="FF000000"/>
        <rFont val="Times New Roman"/>
        <family val="1"/>
        <charset val="204"/>
      </rPr>
      <t xml:space="preserve">     </t>
    </r>
    <r>
      <rPr>
        <sz val="9"/>
        <color theme="1"/>
        <rFont val="Times New Roman"/>
        <family val="1"/>
        <charset val="204"/>
      </rPr>
      <t>Вироби з недорогоцінних металів, інші</t>
    </r>
    <r>
      <rPr>
        <sz val="9"/>
        <color rgb="FF000000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</si>
  <si>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theme="1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</si>
  <si>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theme="1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</si>
  <si>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rgb="FF000000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</si>
  <si>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theme="1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</si>
  <si>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theme="1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</si>
  <si>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theme="1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</si>
  <si>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theme="1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</si>
  <si>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theme="1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до машин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</si>
  <si>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theme="1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</si>
  <si>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</si>
  <si>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theme="1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</si>
  <si>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rgb="FF000000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</si>
  <si>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theme="1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</si>
  <si>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theme="1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</si>
  <si>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theme="1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</si>
  <si>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theme="1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</si>
  <si>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</si>
  <si>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theme="1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</si>
  <si>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theme="1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</si>
  <si>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</si>
  <si>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rgb="FF000000"/>
        <rFont val="Times New Roman"/>
        <family val="1"/>
        <charset val="204"/>
      </rPr>
      <t>Мотузки, канати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</si>
  <si>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rgb="FF000000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</si>
  <si>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</si>
  <si>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theme="1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</si>
  <si>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theme="1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</si>
  <si>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theme="1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</si>
  <si>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theme="1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theme="1"/>
        <rFont val="Times New Roman"/>
        <family val="1"/>
        <charset val="204"/>
      </rPr>
      <t xml:space="preserve"> </t>
    </r>
  </si>
  <si>
    <r>
      <t>61.10.</t>
    </r>
    <r>
      <rPr>
        <b/>
        <sz val="9"/>
        <color theme="1"/>
        <rFont val="Times New Roman"/>
        <family val="1"/>
        <charset val="204"/>
      </rPr>
      <t>4</t>
    </r>
    <r>
      <rPr>
        <sz val="9"/>
        <color theme="1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</si>
  <si>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theme="1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</si>
  <si>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theme="1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</si>
  <si>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theme="1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</si>
  <si>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theme="1"/>
        <rFont val="Times New Roman"/>
        <family val="1"/>
        <charset val="204"/>
      </rPr>
      <t>58.29.3</t>
    </r>
    <r>
      <rPr>
        <sz val="9"/>
        <color theme="1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</si>
  <si>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theme="1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</si>
  <si>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theme="1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</si>
  <si>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theme="1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</si>
  <si>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theme="1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</si>
  <si>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rgb="FF000000"/>
        <rFont val="Times New Roman"/>
        <family val="1"/>
        <charset val="204"/>
      </rPr>
      <t xml:space="preserve">26.20.9 </t>
    </r>
    <r>
      <rPr>
        <sz val="9"/>
        <color rgb="FF000000"/>
        <rFont val="Times New Roman"/>
        <family val="1"/>
        <charset val="204"/>
      </rPr>
      <t>Послуги пов’язані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</si>
  <si>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theme="1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</si>
  <si>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theme="1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</si>
  <si>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theme="1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</si>
  <si>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theme="1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</si>
  <si>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theme="1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</si>
  <si>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</si>
  <si>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rgb="FF000000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</si>
  <si>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rgb="FF000000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</si>
  <si>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</si>
  <si>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Обробляння та розподіляння води трубопроводами</t>
    </r>
    <r>
      <rPr>
        <sz val="9"/>
        <color rgb="FF000000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</si>
  <si>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</si>
  <si>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rgb="FF000000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>Енергія  електрична</t>
    </r>
    <r>
      <rPr>
        <sz val="9"/>
        <color rgb="FF000000"/>
        <rFont val="Times New Roman"/>
        <family val="1"/>
        <charset val="204"/>
      </rPr>
      <t xml:space="preserve">    </t>
    </r>
  </si>
  <si>
    <r>
      <t>35.11.1</t>
    </r>
    <r>
      <rPr>
        <sz val="9"/>
        <color rgb="FF000000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>Енергія  електрична</t>
    </r>
    <r>
      <rPr>
        <sz val="9"/>
        <color rgb="FF000000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</si>
  <si>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</si>
  <si>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theme="1"/>
        <rFont val="Times New Roman"/>
        <family val="1"/>
        <charset val="204"/>
      </rPr>
      <t>Газети друковані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</si>
  <si>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theme="1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</si>
  <si>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</si>
  <si>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theme="1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</si>
  <si>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</si>
  <si>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rgb="FF000000"/>
        <rFont val="Times New Roman"/>
        <family val="1"/>
        <charset val="204"/>
      </rPr>
      <t xml:space="preserve">   Кап. Ремонт </t>
    </r>
    <r>
      <rPr>
        <sz val="9"/>
        <color theme="1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</si>
  <si>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</si>
  <si>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</si>
  <si>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</si>
  <si>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</si>
  <si>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</si>
  <si>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</si>
  <si>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</si>
  <si>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</si>
  <si>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</si>
  <si>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</si>
  <si>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</si>
  <si>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</si>
  <si>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</si>
  <si>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</si>
  <si>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</si>
  <si>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</si>
  <si>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</si>
  <si>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</si>
  <si>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</si>
  <si>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</si>
  <si>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</si>
  <si>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</si>
  <si>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</si>
  <si>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</si>
  <si>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</si>
  <si>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</si>
  <si>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</si>
  <si>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</si>
  <si>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</si>
  <si>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</si>
  <si>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</si>
  <si>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борг 2013 року 531,15 грн.</t>
  </si>
  <si>
    <t>борг 2013 року 8355,84 грн.</t>
  </si>
  <si>
    <t>борг 2013 року 119,52 грн.</t>
  </si>
  <si>
    <t>борг 2013 року 274,14 грн.</t>
  </si>
  <si>
    <t>борг 2013 року 933,58 грн.</t>
  </si>
  <si>
    <t>борг 2013 року  1386,24 грн.</t>
  </si>
  <si>
    <t>борг 2013 року  1114,91 грн.</t>
  </si>
  <si>
    <t>борг 2013 року 11031,77 грн.</t>
  </si>
  <si>
    <t>борг 2013 року 5150,50 грн.</t>
  </si>
  <si>
    <t>борг 2013 року  500,00 грн.</t>
  </si>
  <si>
    <t>борг 2013 року 8810 грн.</t>
  </si>
  <si>
    <t>борг 2013 року 700 грн.</t>
  </si>
  <si>
    <t>борг 2013 року 1379 грн.</t>
  </si>
  <si>
    <t>борг 2013 року 600 грн.</t>
  </si>
  <si>
    <t>борг 2013 року 3168 грн.</t>
  </si>
  <si>
    <t>борг 2013 року 3938,40 грн.</t>
  </si>
  <si>
    <t>борг 2013 року 648 грн.</t>
  </si>
  <si>
    <t>долг</t>
  </si>
  <si>
    <t>6=5+7</t>
  </si>
  <si>
    <r>
      <t>35.30.1</t>
    </r>
    <r>
      <rPr>
        <sz val="9"/>
        <color rgb="FF000000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</si>
  <si>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t>квітень 2014 р.</t>
  </si>
  <si>
    <t>березень 2014 р.</t>
  </si>
  <si>
    <t xml:space="preserve">відшкодування послуг в орендованих приміщеннях: К.Маркса,18 , К.Лібкнехта,89, Ленінградська,10  </t>
  </si>
  <si>
    <t xml:space="preserve">Загальний фонд  9210 грн., спец фонд 513 грн.  </t>
  </si>
  <si>
    <t>Відшкодування послуг в орендованих приміщеннях</t>
  </si>
  <si>
    <t>Кошти запропоновано перерозподілити та повернути в бюджет у зв'язку з відміною торгів</t>
  </si>
  <si>
    <r>
      <t xml:space="preserve">26.20.2     </t>
    </r>
    <r>
      <rPr>
        <sz val="9"/>
        <color theme="1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</si>
  <si>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</si>
  <si>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theme="1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</si>
  <si>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theme="1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</si>
  <si>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</si>
  <si>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theme="1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</si>
  <si>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rgb="FF000000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</si>
  <si>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rgb="FF000000"/>
        <rFont val="Times New Roman"/>
        <family val="1"/>
        <charset val="204"/>
      </rPr>
      <t xml:space="preserve"> Замки до дверей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</si>
  <si>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rgb="FF000000"/>
        <rFont val="Times New Roman"/>
        <family val="1"/>
        <charset val="204"/>
      </rPr>
      <t xml:space="preserve"> Мітла та щітки</t>
    </r>
  </si>
  <si>
    <t>жовтень, листопад  2014 р.</t>
  </si>
  <si>
    <t>жовтень 2014 р.</t>
  </si>
  <si>
    <t>26.20.4  Частини та приладдя до них ( Маніпулятор USB, WEB камера)</t>
  </si>
  <si>
    <t>листопад 2014 р.</t>
  </si>
  <si>
    <t>грудень 2014 р.</t>
  </si>
  <si>
    <r>
      <t>28.23.2</t>
    </r>
    <r>
      <rPr>
        <sz val="9"/>
        <color theme="1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</si>
  <si>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 xml:space="preserve">26.20.4  </t>
    </r>
    <r>
      <rPr>
        <sz val="9"/>
        <color theme="1"/>
        <rFont val="Times New Roman"/>
        <family val="1"/>
        <charset val="204"/>
      </rPr>
      <t>Частини та приладдя до них ( Маніпулятор USB, WEB камера)</t>
    </r>
  </si>
  <si>
    <r>
      <t>26.40.4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(навушники, колонки, dvd записуючий)</t>
    </r>
  </si>
  <si>
    <t>листопад, грудень 2014 р.</t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</si>
  <si>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</si>
  <si>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t>борг 2013 року 52598,70 грн.</t>
  </si>
  <si>
    <t>борг 2013 року 677,75 грн.</t>
  </si>
  <si>
    <t>борг 2013 року 7200 грн.</t>
  </si>
  <si>
    <t>борг 2013 року 3922,96 грн.</t>
  </si>
  <si>
    <t>борг 2013 року 11499,60 грн.</t>
  </si>
  <si>
    <t>борг 2013 року 20200 грн.</t>
  </si>
  <si>
    <t>борг 2013 року 15070 грн.</t>
  </si>
  <si>
    <t>борг 2013 року 38767,66 грн.</t>
  </si>
  <si>
    <t>борг 2013 року 4080 грн.</t>
  </si>
  <si>
    <t>борг 2013 року 6650,92 грн.</t>
  </si>
  <si>
    <t>борг 2013 року 1500 грн.</t>
  </si>
  <si>
    <t>борг 2013 року 53,23 грн.</t>
  </si>
  <si>
    <t>січень 2014 р.</t>
  </si>
  <si>
    <r>
      <t>61.10.1</t>
    </r>
    <r>
      <rPr>
        <sz val="9"/>
        <color theme="1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</si>
  <si>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theme="1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</si>
  <si>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</si>
  <si>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</si>
  <si>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</si>
  <si>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</si>
  <si>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</si>
  <si>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</si>
  <si>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</si>
  <si>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theme="1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</si>
  <si>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</si>
  <si>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</si>
  <si>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t>травень, липень 2014 р.</t>
  </si>
  <si>
    <t>лютий,травень, липень,листопад 2014 р.</t>
  </si>
  <si>
    <t>липень, листопад 2014 р.</t>
  </si>
  <si>
    <t>лютий, червень 2014 р.</t>
  </si>
  <si>
    <t>січень, червень 2014 р.</t>
  </si>
  <si>
    <t>71.20.1 Послуги, щодо технічного випробовування й аналізування (повірка лічильників води та тепла, вимір опору)</t>
  </si>
  <si>
    <t>квітень, жовтень 2014</t>
  </si>
  <si>
    <t>червень, листопад, грудень 2014 р.</t>
  </si>
  <si>
    <t>жовтень, листопад, грудень   2014 р.</t>
  </si>
  <si>
    <t>заг. фонд  149321 грн.+ спец счет 200 грн.</t>
  </si>
  <si>
    <t>борг 2013 року 24679,59грн. Спец фонд 200 грн. на 2014 рік</t>
  </si>
  <si>
    <t>(заг. фонд 537274 грн.+ спец фонд 290,55 грн.)</t>
  </si>
  <si>
    <t xml:space="preserve">(Загальний фонд  9210 грн., спец фонд 513 грн.)  </t>
  </si>
  <si>
    <t>спец.  фонд</t>
  </si>
  <si>
    <t>спец. фонд</t>
  </si>
  <si>
    <t>41615,32 грн.  (сорок одна тисяча шістсот п'ятнадцять гривень 32 копійки)</t>
  </si>
  <si>
    <t>1645,16 грн. (одна тисяча шістсот сорок п'ять гривень 16 копійок)</t>
  </si>
  <si>
    <t>10524,04 грн. (десять тисяч п'ятсот двадцять чотири гривні 04 копійки)</t>
  </si>
  <si>
    <t>1402,08грн. (одна тисяча чотириста дві гривні 08 копійок)</t>
  </si>
  <si>
    <t>1143,89 грн. (Одна тисяча сто сорок три гривні 89 копійок)</t>
  </si>
  <si>
    <t>6216,72 грн. (шість тисяч двісті шістнадцять гривень 72 копійки)</t>
  </si>
  <si>
    <t>1386,24 грн. (одна тисяча триста вісімдесят шість гривень 24 копійки)</t>
  </si>
  <si>
    <t>3080,41 грн.(три тисячи вісімдесят гривень 41 копійка)</t>
  </si>
  <si>
    <t>5270,00 грн.(п'ять тисяч двісті сімдесят гривень 00 копійок)</t>
  </si>
  <si>
    <t>375 грн.(триста сімдесят п'ять гривень 00 копійок)</t>
  </si>
  <si>
    <t>8007,20 грн.(вісім тисяч сім гривень 20 копійок)</t>
  </si>
  <si>
    <t>1935 грн. (одна тисяча дев'ятсот тридцять п'ять гривень 00 копійок)</t>
  </si>
  <si>
    <t xml:space="preserve">1902 грн. (одна тисяча дев'ятсот дві гривні 00 копійок) </t>
  </si>
  <si>
    <t>164 грн. (сто шістдесят чотири гривні 00 копійок)</t>
  </si>
  <si>
    <t>500 грн. (п'ятсот гривень 00 копійок)</t>
  </si>
  <si>
    <t>15790,46 грн. (п'ятнадцять тисяч сімсот дев'яноста гривень 46 копійок)</t>
  </si>
  <si>
    <t>1379 грн. (одна тисяча триста сімдесят дев'ять гривень 00 копійок)</t>
  </si>
  <si>
    <t>1037 грн. (одна тисяча тридцять сім гривень 00 копійок)</t>
  </si>
  <si>
    <t>3298 грн. ( три тисячи двісті дев'яноста вісім гривень 00 копійок)</t>
  </si>
  <si>
    <t>4986,50 грн. (чотири тисячи дев'ятсот вісімдесят шість гривень 50 копійок)</t>
  </si>
  <si>
    <t>887 грн. (вісімсот вісьмдесят сім гривень 00 копійок)</t>
  </si>
  <si>
    <t>2965,80 грн. (дві тисячи дев'ятсот шістдесят п'ять гривень 80 копійок)</t>
  </si>
  <si>
    <t>1206,85 грн. (одна тисяча двісті шість гривень 85 копійок)</t>
  </si>
  <si>
    <t xml:space="preserve">100000 грн.(сто тисяч гривень 00 копійок) </t>
  </si>
  <si>
    <t xml:space="preserve">борг 2013 року 7270,84 грн. </t>
  </si>
  <si>
    <t>677,75 грн. (шістсот сімдесят сім гривень 75 копійок)</t>
  </si>
  <si>
    <t>36000грн.(тридцять шість тисяч гривень 00 копійок)</t>
  </si>
  <si>
    <t>18165 грн.(вісімнадцять тисяч сто шісдесят п'ять гривень 00 копійок)</t>
  </si>
  <si>
    <t>49128,22 грн.(сорок дев'ять тисяч сто двадцять вісім гривень 22 копійки)</t>
  </si>
  <si>
    <t>7080грн.(сім тисяч вісімдесят гривень 00 копійок)</t>
  </si>
  <si>
    <t>18183,70 грн.(вісімнадцять тисяч сто вісімдесят три гривні 70 копійок)</t>
  </si>
  <si>
    <t>290,55грн. (двісті дев'яноста гривень 55 копійок)</t>
  </si>
  <si>
    <t>195703грн.(сто дев'яноста п'ять тисяч сімсот три гривні 00 копійок)</t>
  </si>
  <si>
    <t>9723грн. (дев'ять тисяч сімсот двадцять три гривні 00 копійок)</t>
  </si>
  <si>
    <t>107700грн.(сто сім тисяч сімсот гривень 00 копійок)</t>
  </si>
  <si>
    <t>10800грн. (десять тисяч вісімсот гривень 00 копійок)</t>
  </si>
  <si>
    <t>97699,47грн. (дев'яноста сім тисяч шістсот дев'яноста дев'ять гривень 47 копійок)</t>
  </si>
  <si>
    <t>99990грн.(дев'яноста дев'ять тисяч дев'ятьсот дев'яноста гривень 00 копійок)</t>
  </si>
  <si>
    <t>397719,47грн. (триста дев'яноста сім тисяч сімсот дев'ятнадцять гривень 47 копійок)</t>
  </si>
  <si>
    <t>вересень 2014 р.</t>
  </si>
  <si>
    <t xml:space="preserve">за договором 2013 року ІІ півріччя  "Матріх-прес " грн.  </t>
  </si>
  <si>
    <t>2290,53грн. (дві тисячи двісті дев'яноста гривень 53 копійки)</t>
  </si>
  <si>
    <t>жовтень, листопад, грудень  2014 р.</t>
  </si>
  <si>
    <t>19779,77 грн. (дев'ятнадцять тисяч сімсот сімдесят дев'ять гривень 77 копійок)</t>
  </si>
  <si>
    <t>700 грн.(сімсот гривень 00 копійок)</t>
  </si>
  <si>
    <t>9685,6 (дев'ять тисяч шістсот вісімдесят п'ять гривень 60 копійок)</t>
  </si>
  <si>
    <t>2185,68 грн. (дві тисячи сто вісімдеся п'ять гривень 68 копійок)</t>
  </si>
  <si>
    <t>452,28 грн.(чотириста п'ятдесят дві  гривні 28 копійок)</t>
  </si>
  <si>
    <r>
      <t>17.23.1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</si>
  <si>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</si>
  <si>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</si>
  <si>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</si>
  <si>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</si>
  <si>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</si>
  <si>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</si>
  <si>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</si>
  <si>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</si>
  <si>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</si>
  <si>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</si>
  <si>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>РІЧНИЙ ПЛАН ЗАКУПІВЕЛЬ,</t>
  </si>
  <si>
    <t xml:space="preserve"> що здійснюються без проведення </t>
  </si>
  <si>
    <t xml:space="preserve">192758 грн.(сто дев'яноста дві тисячі сімсот п'ятдесят вісім гривень 00 копійок) </t>
  </si>
  <si>
    <t xml:space="preserve">дія закону не поширюється відповідно до  ЗУ "Про здійснення державних закупівель" від 10.04.2014 року зі змінами,  ст.2 п.3 підп.7 </t>
  </si>
  <si>
    <t xml:space="preserve">За додатковими угодами  1  кварталу 2014 р. 21320 грн. відповідно ст. 40 п. 6 ЗУ ЗУ "Про здійснення державних закупівель" від 10.04.2014 року зі змінами, за довідкою від 29.09.2014 р. 85203 грн.                                                        </t>
  </si>
  <si>
    <t>За додатковою  угодою 1 кварталу 2014 року 17993,16 грн. відповідно ст. 40 п. 6  ЗУ "Про здійснення державних закупівель" від 10.04.2014 року зі змінами.</t>
  </si>
  <si>
    <t>за договором 2013 року ІІ півріччя НВП"ІДЕЯ"</t>
  </si>
  <si>
    <t>174745,83 грн. (сто сімдесят чотири тисячи сімсот сорок п'ять гривень 83 копійки)</t>
  </si>
  <si>
    <t>105516,13грн.(сто п'ять тисяч  п'ятсот шістнадцять гривень 13 копійок)</t>
  </si>
  <si>
    <t>19030,10 грн. (дев'ятнадцять тисяч тридцять  гривень 10 копійок)</t>
  </si>
  <si>
    <t>13256,49 грн. (тринадцять  тисяч двісті п'ятдесят шість  гривень 49 копійок)</t>
  </si>
  <si>
    <t>21499,60 грн(двадцять одна  тисяча  чотириста дев'яноста дев'ять гривень 60 копійок)</t>
  </si>
  <si>
    <t>60298,00 грн.(шістдесят тисяч двісті дев'яноста вісім гривень 00 копійок)</t>
  </si>
  <si>
    <t>3302,19 грн. (три тисячи триста дві  гривні 19 копійок)</t>
  </si>
  <si>
    <t>1500 грн. (одна  тисяча  п'ятсот гривень 00 копійок)</t>
  </si>
  <si>
    <t>1793,99 грн.(одна тисяча сімсот дев'яноста три  гривні 99 копійок)</t>
  </si>
  <si>
    <t>74.90.2 Послуги професійні, технічні та комерційні, інші (ремонт печатей і штампів)</t>
  </si>
  <si>
    <t>1310,00 грн. (одна тисяча триста десять гривень 00 копійок)</t>
  </si>
  <si>
    <t>спец. фонд  січень 2014</t>
  </si>
  <si>
    <t>(заг. фонд 388461 грн.)</t>
  </si>
  <si>
    <t>Затвердженний рішенням тендерного комітету з конкурсних торгів від   17.12.2014 р.   № 16</t>
  </si>
  <si>
    <t>183194,12 грн.(сто вісімдесят  три тисячи сто  дев'яноста чотири гривні 12 копійка)</t>
  </si>
  <si>
    <t>119716,41 грн. (сто дев'ятнадцять тисяч сімсот шістнадцять гривень 41 копійка)</t>
  </si>
  <si>
    <r>
      <t>35.30.1</t>
    </r>
    <r>
      <rPr>
        <sz val="9"/>
        <color rgb="FF000000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</si>
  <si>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на 2015 рік</t>
  </si>
  <si>
    <t>233377 грн. (двісті тридцять три тисячи триста сімдесят сім гривень 00  копійок</t>
  </si>
  <si>
    <t>161000 грн. (сто шістдесят одна тисяча гривень 00 копійок)</t>
  </si>
  <si>
    <t xml:space="preserve"> Лот 1 - МКП "Дніпропетровські міські теплові мережі"  192853 грн.                                                          Лот 2 КП "Коменергосервіс"  40524 грн.</t>
  </si>
  <si>
    <t>РІЧНИЙ ПЛАН ЗАКУПІВЕЛЬ (на очікувану вартість)</t>
  </si>
  <si>
    <t xml:space="preserve">Затвердженний рішенням тендерного комітету з конкурсних торгів від   25.12.2014 р.  №17 </t>
  </si>
  <si>
    <r>
      <rPr>
        <b/>
        <sz val="10"/>
        <color theme="1"/>
        <rFont val="Calibri"/>
        <family val="2"/>
        <charset val="204"/>
        <scheme val="minor"/>
      </rPr>
      <t xml:space="preserve">35.11.1 </t>
    </r>
    <r>
      <rPr>
        <sz val="10"/>
        <color theme="1"/>
        <rFont val="Calibri"/>
        <family val="2"/>
        <charset val="204"/>
        <scheme val="minor"/>
      </rPr>
      <t xml:space="preserve"> Енергія електрична  ПАТ "ДТЕК Дніпрообленерго" 49107 м. Дніпропетровськ, шосе Запорізьке, буд. 22</t>
    </r>
  </si>
  <si>
    <r>
      <rPr>
        <b/>
        <sz val="10"/>
        <color theme="1"/>
        <rFont val="Calibri"/>
        <family val="2"/>
        <charset val="204"/>
        <scheme val="minor"/>
      </rPr>
      <t>35.30.1</t>
    </r>
    <r>
      <rPr>
        <sz val="10"/>
        <color theme="1"/>
        <rFont val="Calibri"/>
        <family val="2"/>
        <charset val="204"/>
        <scheme val="minor"/>
      </rPr>
      <t xml:space="preserve"> Пара та гаряча вода ; постачання пари та гарячої води                                                            Лот 1 - МКП "Дніпропетровські міські теплові мережі"  49000, м.Дніпропетровськ, проспект К.Маркса 37,                                     Лот 2 КП "Коменергосервіс", 49081, м.Дніпропетровськ,  вул. Артельна, 6-А.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</si>
</sst>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грн.&quot;;[Red]\-#,##0\ &quot;грн.&quot;"/>
    <numFmt numFmtId="165" formatCode="#,##0.00\ &quot;грн.&quot;;[Red]\-#,##0.00\ &quot;грн.&quot;"/>
    <numFmt numFmtId="166" formatCode="_-* #,##0.00\ &quot;грн.&quot;_-;\-* #,##0.00\ &quot;грн.&quot;_-;_-* &quot;-&quot;??\ &quot;грн.&quot;_-;_-@_-"/>
    <numFmt numFmtId="167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6" tint="0.7999816888943144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rgb="FF666666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13" fillId="0" borderId="0" applyFont="0" applyFill="0" applyBorder="0" applyAlignment="0" applyProtection="0"/>
  </cellStyleXfs>
  <cellXfs count="108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/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2" xfId="0" applyFill="1" applyBorder="1"/>
    <xf numFmtId="0" fontId="0" fillId="0" borderId="0" xfId="0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2" xfId="0" applyFont="1" applyFill="1" applyBorder="1"/>
    <xf numFmtId="0" fontId="9" fillId="2" borderId="0" xfId="0" applyFont="1" applyFill="1"/>
    <xf numFmtId="0" fontId="9" fillId="2" borderId="2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2" xfId="0" applyFont="1" applyFill="1" applyBorder="1"/>
    <xf numFmtId="2" fontId="9" fillId="2" borderId="2" xfId="0" applyNumberFormat="1" applyFont="1" applyFill="1" applyBorder="1"/>
    <xf numFmtId="2" fontId="9" fillId="2" borderId="2" xfId="1" applyNumberFormat="1" applyFont="1" applyFill="1" applyBorder="1"/>
    <xf numFmtId="165" fontId="9" fillId="0" borderId="2" xfId="0" applyNumberFormat="1" applyFont="1" applyBorder="1" applyAlignment="1">
      <alignment wrapText="1"/>
    </xf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9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0" fontId="15" fillId="0" borderId="2" xfId="0" applyFont="1" applyBorder="1"/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3" xfId="0" applyBorder="1"/>
    <xf numFmtId="0" fontId="9" fillId="0" borderId="0" xfId="0" applyFont="1" applyAlignment="1">
      <alignment horizontal="center"/>
    </xf>
    <xf numFmtId="0" fontId="11" fillId="0" borderId="0" xfId="0" applyFont="1"/>
    <xf numFmtId="167" fontId="9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 wrapText="1"/>
    </xf>
    <xf numFmtId="0" fontId="10" fillId="0" borderId="0" xfId="0" applyFont="1"/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73" workbookViewId="0">
      <selection activeCell="A58" sqref="A58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9.710937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93" t="s">
        <v>0</v>
      </c>
      <c r="F1" s="93"/>
      <c r="G1" s="33"/>
    </row>
    <row r="2" spans="1:11" x14ac:dyDescent="0.25">
      <c r="A2" s="91" t="s">
        <v>248</v>
      </c>
      <c r="B2" s="91"/>
      <c r="C2" s="91"/>
      <c r="D2" s="91"/>
      <c r="E2" s="91"/>
      <c r="F2" s="91"/>
      <c r="G2" s="91"/>
    </row>
    <row r="3" spans="1:11" x14ac:dyDescent="0.25">
      <c r="A3" s="91" t="s">
        <v>249</v>
      </c>
      <c r="B3" s="91"/>
      <c r="C3" s="91"/>
      <c r="D3" s="91"/>
      <c r="E3" s="91"/>
      <c r="F3" s="91"/>
      <c r="G3" s="91"/>
    </row>
    <row r="4" spans="1:11" x14ac:dyDescent="0.25">
      <c r="A4" s="92" t="s">
        <v>3</v>
      </c>
      <c r="B4" s="92"/>
      <c r="C4" s="92"/>
      <c r="D4" s="92"/>
      <c r="E4" s="92"/>
      <c r="F4" s="92"/>
      <c r="G4" s="92"/>
    </row>
    <row r="5" spans="1:11" x14ac:dyDescent="0.25">
      <c r="A5" s="91" t="s">
        <v>4</v>
      </c>
      <c r="B5" s="91"/>
      <c r="C5" s="91"/>
      <c r="D5" s="91"/>
      <c r="E5" s="91"/>
      <c r="F5" s="91"/>
      <c r="G5" s="91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121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72.75" x14ac:dyDescent="0.25">
      <c r="A8" s="4" t="s">
        <v>237</v>
      </c>
      <c r="B8" s="73">
        <v>2210</v>
      </c>
      <c r="C8" s="38" t="s">
        <v>189</v>
      </c>
      <c r="D8" s="44"/>
      <c r="E8" s="43" t="s">
        <v>182</v>
      </c>
      <c r="F8" s="38" t="s">
        <v>184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73">
        <v>2210</v>
      </c>
      <c r="C9" s="61" t="s">
        <v>190</v>
      </c>
      <c r="D9" s="44"/>
      <c r="E9" s="43" t="s">
        <v>140</v>
      </c>
      <c r="F9" s="38" t="s">
        <v>104</v>
      </c>
      <c r="G9">
        <v>531.15</v>
      </c>
      <c r="H9">
        <v>1114.01</v>
      </c>
      <c r="K9" s="68"/>
    </row>
    <row r="10" spans="1:11" ht="96" x14ac:dyDescent="0.25">
      <c r="A10" s="4" t="s">
        <v>238</v>
      </c>
      <c r="B10" s="73">
        <v>2210</v>
      </c>
      <c r="C10" s="38" t="s">
        <v>191</v>
      </c>
      <c r="D10" s="44"/>
      <c r="E10" s="43" t="s">
        <v>140</v>
      </c>
      <c r="F10" s="38" t="s">
        <v>105</v>
      </c>
      <c r="G10">
        <v>8355.84</v>
      </c>
      <c r="H10">
        <v>2168.1999999999998</v>
      </c>
      <c r="K10" s="69"/>
    </row>
    <row r="11" spans="1:11" ht="51.75" customHeight="1" x14ac:dyDescent="0.25">
      <c r="A11" s="4" t="s">
        <v>14</v>
      </c>
      <c r="B11" s="73">
        <v>2210</v>
      </c>
      <c r="C11" s="38" t="s">
        <v>192</v>
      </c>
      <c r="D11" s="44"/>
      <c r="E11" s="43" t="s">
        <v>140</v>
      </c>
      <c r="F11" s="38" t="s">
        <v>106</v>
      </c>
      <c r="G11">
        <v>119.52</v>
      </c>
      <c r="H11">
        <v>1282.56</v>
      </c>
    </row>
    <row r="12" spans="1:11" ht="48.75" x14ac:dyDescent="0.25">
      <c r="A12" s="4" t="s">
        <v>15</v>
      </c>
      <c r="B12" s="73">
        <v>2210</v>
      </c>
      <c r="C12" s="38" t="s">
        <v>193</v>
      </c>
      <c r="D12" s="44"/>
      <c r="E12" s="43" t="s">
        <v>140</v>
      </c>
      <c r="F12" s="38" t="s">
        <v>107</v>
      </c>
      <c r="G12">
        <v>274.14</v>
      </c>
      <c r="H12">
        <v>869.75</v>
      </c>
    </row>
    <row r="13" spans="1:11" ht="96" x14ac:dyDescent="0.25">
      <c r="A13" s="5" t="s">
        <v>16</v>
      </c>
      <c r="B13" s="73">
        <v>2210</v>
      </c>
      <c r="C13" s="38" t="s">
        <v>194</v>
      </c>
      <c r="D13" s="44"/>
      <c r="E13" s="43" t="s">
        <v>140</v>
      </c>
      <c r="F13" s="38" t="s">
        <v>108</v>
      </c>
      <c r="G13">
        <v>933.58</v>
      </c>
      <c r="H13">
        <v>5283.14</v>
      </c>
    </row>
    <row r="14" spans="1:11" ht="72.75" x14ac:dyDescent="0.25">
      <c r="A14" s="5" t="s">
        <v>17</v>
      </c>
      <c r="B14" s="73">
        <v>2210</v>
      </c>
      <c r="C14" s="38" t="s">
        <v>195</v>
      </c>
      <c r="D14" s="44"/>
      <c r="E14" s="44"/>
      <c r="F14" s="38" t="s">
        <v>109</v>
      </c>
      <c r="G14">
        <v>1386.24</v>
      </c>
      <c r="H14">
        <v>0</v>
      </c>
    </row>
    <row r="15" spans="1:11" ht="96" x14ac:dyDescent="0.25">
      <c r="A15" s="4" t="s">
        <v>18</v>
      </c>
      <c r="B15" s="73">
        <v>2210</v>
      </c>
      <c r="C15" s="38" t="s">
        <v>196</v>
      </c>
      <c r="D15" s="44"/>
      <c r="E15" s="43" t="s">
        <v>140</v>
      </c>
      <c r="F15" s="38" t="s">
        <v>110</v>
      </c>
      <c r="G15">
        <v>1114.9100000000001</v>
      </c>
      <c r="H15">
        <v>1965.5</v>
      </c>
    </row>
    <row r="16" spans="1:11" ht="60" customHeight="1" x14ac:dyDescent="0.25">
      <c r="A16" s="5" t="s">
        <v>130</v>
      </c>
      <c r="B16" s="73">
        <v>2210</v>
      </c>
      <c r="C16" s="38" t="s">
        <v>197</v>
      </c>
      <c r="D16" s="44"/>
      <c r="E16" s="43" t="s">
        <v>139</v>
      </c>
      <c r="F16" s="38"/>
      <c r="H16">
        <v>5270</v>
      </c>
    </row>
    <row r="17" spans="1:10" ht="48.75" x14ac:dyDescent="0.25">
      <c r="A17" s="5" t="s">
        <v>20</v>
      </c>
      <c r="B17" s="73">
        <v>2210</v>
      </c>
      <c r="C17" s="38" t="s">
        <v>198</v>
      </c>
      <c r="D17" s="44"/>
      <c r="E17" s="44" t="s">
        <v>142</v>
      </c>
      <c r="F17" s="38"/>
      <c r="H17">
        <v>375</v>
      </c>
    </row>
    <row r="18" spans="1:10" ht="72.75" x14ac:dyDescent="0.25">
      <c r="A18" s="5" t="s">
        <v>21</v>
      </c>
      <c r="B18" s="73">
        <v>2210</v>
      </c>
      <c r="C18" s="61" t="s">
        <v>232</v>
      </c>
      <c r="D18" s="44"/>
      <c r="E18" s="44" t="s">
        <v>143</v>
      </c>
      <c r="F18" s="38" t="s">
        <v>111</v>
      </c>
      <c r="G18">
        <v>11031.77</v>
      </c>
      <c r="H18">
        <v>8748</v>
      </c>
    </row>
    <row r="19" spans="1:10" ht="48.75" x14ac:dyDescent="0.25">
      <c r="A19" s="5" t="s">
        <v>144</v>
      </c>
      <c r="B19" s="73">
        <v>2210</v>
      </c>
      <c r="C19" s="38" t="s">
        <v>199</v>
      </c>
      <c r="D19" s="44"/>
      <c r="E19" s="43" t="s">
        <v>139</v>
      </c>
      <c r="F19" s="38" t="s">
        <v>112</v>
      </c>
      <c r="G19">
        <v>5150.5</v>
      </c>
      <c r="H19">
        <v>2856.7</v>
      </c>
    </row>
    <row r="20" spans="1:10" ht="63.75" customHeight="1" x14ac:dyDescent="0.25">
      <c r="A20" s="5" t="s">
        <v>146</v>
      </c>
      <c r="B20" s="73">
        <v>2210</v>
      </c>
      <c r="C20" s="38" t="s">
        <v>200</v>
      </c>
      <c r="D20" s="44"/>
      <c r="E20" s="45" t="s">
        <v>142</v>
      </c>
      <c r="F20" s="38"/>
      <c r="H20">
        <v>1935</v>
      </c>
      <c r="J20" s="62"/>
    </row>
    <row r="21" spans="1:10" ht="53.25" customHeight="1" x14ac:dyDescent="0.25">
      <c r="A21" s="5" t="s">
        <v>145</v>
      </c>
      <c r="B21" s="73">
        <v>2210</v>
      </c>
      <c r="C21" s="38" t="s">
        <v>201</v>
      </c>
      <c r="D21" s="44"/>
      <c r="E21" s="45" t="s">
        <v>142</v>
      </c>
      <c r="F21" s="38"/>
      <c r="H21">
        <v>1902</v>
      </c>
    </row>
    <row r="22" spans="1:10" ht="51.75" customHeight="1" x14ac:dyDescent="0.25">
      <c r="A22" s="5" t="s">
        <v>133</v>
      </c>
      <c r="B22" s="73">
        <v>2210</v>
      </c>
      <c r="C22" s="38" t="s">
        <v>202</v>
      </c>
      <c r="D22" s="44"/>
      <c r="E22" s="45" t="s">
        <v>142</v>
      </c>
      <c r="F22" s="38"/>
      <c r="H22">
        <v>164</v>
      </c>
    </row>
    <row r="23" spans="1:10" ht="36.75" x14ac:dyDescent="0.25">
      <c r="A23" s="5" t="s">
        <v>28</v>
      </c>
      <c r="B23" s="73">
        <v>2210</v>
      </c>
      <c r="C23" s="38" t="s">
        <v>203</v>
      </c>
      <c r="D23" s="44"/>
      <c r="E23" s="44"/>
      <c r="F23" s="38" t="s">
        <v>113</v>
      </c>
      <c r="G23">
        <v>500</v>
      </c>
      <c r="H23">
        <v>0</v>
      </c>
    </row>
    <row r="24" spans="1:10" ht="72.75" x14ac:dyDescent="0.25">
      <c r="A24" s="5" t="s">
        <v>29</v>
      </c>
      <c r="B24" s="73">
        <v>2210</v>
      </c>
      <c r="C24" s="38" t="s">
        <v>204</v>
      </c>
      <c r="D24" s="44"/>
      <c r="E24" s="38" t="s">
        <v>147</v>
      </c>
      <c r="F24" s="38" t="s">
        <v>114</v>
      </c>
      <c r="G24">
        <v>8810</v>
      </c>
      <c r="H24">
        <v>6980.46</v>
      </c>
    </row>
    <row r="25" spans="1:10" ht="36.75" x14ac:dyDescent="0.25">
      <c r="A25" s="5" t="s">
        <v>30</v>
      </c>
      <c r="B25" s="73">
        <v>2210</v>
      </c>
      <c r="C25" s="38" t="s">
        <v>233</v>
      </c>
      <c r="D25" s="44"/>
      <c r="E25" s="44"/>
      <c r="F25" s="38" t="s">
        <v>115</v>
      </c>
      <c r="G25">
        <v>700</v>
      </c>
      <c r="H25">
        <v>0</v>
      </c>
    </row>
    <row r="26" spans="1:10" ht="84" x14ac:dyDescent="0.25">
      <c r="A26" s="5" t="s">
        <v>31</v>
      </c>
      <c r="B26" s="73">
        <v>2210</v>
      </c>
      <c r="C26" s="38" t="s">
        <v>205</v>
      </c>
      <c r="D26" s="44"/>
      <c r="E26" s="44"/>
      <c r="F26" s="38" t="s">
        <v>116</v>
      </c>
      <c r="G26">
        <v>1379</v>
      </c>
      <c r="H26">
        <v>0</v>
      </c>
    </row>
    <row r="27" spans="1:10" ht="60" x14ac:dyDescent="0.25">
      <c r="A27" s="5" t="s">
        <v>148</v>
      </c>
      <c r="B27" s="73">
        <v>2210</v>
      </c>
      <c r="C27" s="38" t="s">
        <v>206</v>
      </c>
      <c r="D27" s="44"/>
      <c r="E27" s="44" t="s">
        <v>142</v>
      </c>
      <c r="F27" s="38" t="s">
        <v>117</v>
      </c>
      <c r="G27">
        <v>600</v>
      </c>
      <c r="H27">
        <v>437</v>
      </c>
    </row>
    <row r="28" spans="1:10" ht="60.75" x14ac:dyDescent="0.25">
      <c r="A28" s="5" t="s">
        <v>33</v>
      </c>
      <c r="B28" s="73">
        <v>2210</v>
      </c>
      <c r="C28" s="38" t="s">
        <v>207</v>
      </c>
      <c r="D28" s="44"/>
      <c r="E28" s="44" t="s">
        <v>142</v>
      </c>
      <c r="F28" s="38" t="s">
        <v>118</v>
      </c>
      <c r="G28">
        <v>3168</v>
      </c>
      <c r="H28">
        <v>130</v>
      </c>
    </row>
    <row r="29" spans="1:10" ht="72" x14ac:dyDescent="0.25">
      <c r="A29" s="5" t="s">
        <v>34</v>
      </c>
      <c r="B29" s="73">
        <v>2210</v>
      </c>
      <c r="C29" s="38" t="s">
        <v>234</v>
      </c>
      <c r="D29" s="44"/>
      <c r="E29" s="46" t="s">
        <v>142</v>
      </c>
      <c r="F29" s="38" t="s">
        <v>119</v>
      </c>
      <c r="G29">
        <v>3938.4</v>
      </c>
      <c r="H29">
        <v>5747.2</v>
      </c>
    </row>
    <row r="30" spans="1:10" ht="72.75" x14ac:dyDescent="0.25">
      <c r="A30" s="4" t="s">
        <v>239</v>
      </c>
      <c r="B30" s="73">
        <v>2210</v>
      </c>
      <c r="C30" s="38" t="s">
        <v>208</v>
      </c>
      <c r="D30" s="44"/>
      <c r="E30" s="44" t="s">
        <v>140</v>
      </c>
      <c r="F30" s="38"/>
      <c r="H30">
        <v>4986.5</v>
      </c>
    </row>
    <row r="31" spans="1:10" ht="60.75" x14ac:dyDescent="0.25">
      <c r="A31" s="4" t="s">
        <v>36</v>
      </c>
      <c r="B31" s="73">
        <v>2210</v>
      </c>
      <c r="C31" s="63" t="s">
        <v>209</v>
      </c>
      <c r="D31" s="44"/>
      <c r="E31" s="44" t="s">
        <v>140</v>
      </c>
      <c r="F31" s="38"/>
      <c r="H31">
        <v>887</v>
      </c>
    </row>
    <row r="32" spans="1:10" ht="60.75" x14ac:dyDescent="0.25">
      <c r="A32" s="4" t="s">
        <v>37</v>
      </c>
      <c r="B32" s="73">
        <v>2210</v>
      </c>
      <c r="C32" s="63" t="s">
        <v>235</v>
      </c>
      <c r="D32" s="44"/>
      <c r="E32" s="44" t="s">
        <v>140</v>
      </c>
      <c r="F32" s="38" t="s">
        <v>120</v>
      </c>
      <c r="H32">
        <v>1537.68</v>
      </c>
    </row>
    <row r="33" spans="1:8" ht="60.75" x14ac:dyDescent="0.25">
      <c r="A33" s="4" t="s">
        <v>136</v>
      </c>
      <c r="B33" s="73">
        <v>2210</v>
      </c>
      <c r="C33" s="38" t="s">
        <v>210</v>
      </c>
      <c r="D33" s="44"/>
      <c r="E33" s="44" t="s">
        <v>140</v>
      </c>
      <c r="F33" s="38"/>
      <c r="H33">
        <v>2965.8</v>
      </c>
    </row>
    <row r="34" spans="1:8" ht="60.75" x14ac:dyDescent="0.25">
      <c r="A34" s="4" t="s">
        <v>137</v>
      </c>
      <c r="B34" s="73">
        <v>2210</v>
      </c>
      <c r="C34" s="38" t="s">
        <v>211</v>
      </c>
      <c r="D34" s="44"/>
      <c r="E34" s="44" t="s">
        <v>140</v>
      </c>
      <c r="F34" s="38"/>
      <c r="H34">
        <v>1206.8499999999999</v>
      </c>
    </row>
    <row r="35" spans="1:8" ht="60.75" x14ac:dyDescent="0.25">
      <c r="A35" s="4" t="s">
        <v>138</v>
      </c>
      <c r="B35" s="73">
        <v>2210</v>
      </c>
      <c r="C35" s="38" t="s">
        <v>236</v>
      </c>
      <c r="D35" s="44"/>
      <c r="E35" s="44" t="s">
        <v>140</v>
      </c>
      <c r="F35" s="38"/>
      <c r="G35">
        <v>648</v>
      </c>
      <c r="H35">
        <v>452.28</v>
      </c>
    </row>
    <row r="36" spans="1:8" x14ac:dyDescent="0.25">
      <c r="A36" s="35" t="s">
        <v>38</v>
      </c>
      <c r="B36" s="73"/>
      <c r="C36" s="74">
        <v>149521</v>
      </c>
      <c r="D36" s="94" t="s">
        <v>183</v>
      </c>
      <c r="E36" s="94"/>
      <c r="F36" s="94"/>
      <c r="G36">
        <f>SUM(G8:G35)</f>
        <v>73320.639999999999</v>
      </c>
      <c r="H36">
        <f>SUM(H8:H35)</f>
        <v>76000.36</v>
      </c>
    </row>
    <row r="37" spans="1:8" ht="84.75" x14ac:dyDescent="0.25">
      <c r="A37" s="5" t="s">
        <v>39</v>
      </c>
      <c r="B37" s="73">
        <v>2240</v>
      </c>
      <c r="C37" s="38" t="s">
        <v>255</v>
      </c>
      <c r="D37" s="44"/>
      <c r="E37" s="38" t="s">
        <v>174</v>
      </c>
      <c r="F37" s="38" t="s">
        <v>251</v>
      </c>
      <c r="G37">
        <v>0</v>
      </c>
    </row>
    <row r="38" spans="1:8" ht="72.75" x14ac:dyDescent="0.25">
      <c r="A38" s="5" t="s">
        <v>40</v>
      </c>
      <c r="B38" s="73">
        <v>2240</v>
      </c>
      <c r="C38" s="38" t="s">
        <v>256</v>
      </c>
      <c r="D38" s="44"/>
      <c r="E38" s="38" t="s">
        <v>181</v>
      </c>
      <c r="F38" s="38" t="s">
        <v>149</v>
      </c>
      <c r="G38">
        <v>52598.7</v>
      </c>
    </row>
    <row r="39" spans="1:8" ht="72" customHeight="1" x14ac:dyDescent="0.25">
      <c r="A39" s="5" t="s">
        <v>41</v>
      </c>
      <c r="B39" s="73">
        <v>2240</v>
      </c>
      <c r="C39" s="38" t="s">
        <v>257</v>
      </c>
      <c r="D39" s="44"/>
      <c r="E39" s="44" t="s">
        <v>161</v>
      </c>
      <c r="F39" s="38" t="s">
        <v>213</v>
      </c>
      <c r="G39">
        <v>7270.84</v>
      </c>
    </row>
    <row r="40" spans="1:8" ht="60.75" x14ac:dyDescent="0.25">
      <c r="A40" s="5" t="s">
        <v>42</v>
      </c>
      <c r="B40" s="73">
        <v>2240</v>
      </c>
      <c r="C40" s="38" t="s">
        <v>214</v>
      </c>
      <c r="D40" s="44"/>
      <c r="E40" s="44"/>
      <c r="F40" s="38" t="s">
        <v>150</v>
      </c>
      <c r="G40">
        <v>677.75</v>
      </c>
    </row>
    <row r="41" spans="1:8" ht="48.75" x14ac:dyDescent="0.25">
      <c r="A41" s="5" t="s">
        <v>171</v>
      </c>
      <c r="B41" s="73">
        <v>2240</v>
      </c>
      <c r="C41" s="38" t="s">
        <v>215</v>
      </c>
      <c r="D41" s="44"/>
      <c r="E41" s="44" t="s">
        <v>125</v>
      </c>
      <c r="F41" s="38" t="s">
        <v>151</v>
      </c>
      <c r="G41">
        <v>7200</v>
      </c>
    </row>
    <row r="42" spans="1:8" ht="84" x14ac:dyDescent="0.25">
      <c r="A42" s="5" t="s">
        <v>44</v>
      </c>
      <c r="B42" s="73">
        <v>2240</v>
      </c>
      <c r="C42" s="38" t="s">
        <v>258</v>
      </c>
      <c r="D42" s="44"/>
      <c r="E42" s="44" t="s">
        <v>124</v>
      </c>
      <c r="F42" s="38" t="s">
        <v>152</v>
      </c>
      <c r="G42">
        <v>3922.96</v>
      </c>
    </row>
    <row r="43" spans="1:8" ht="84.75" x14ac:dyDescent="0.25">
      <c r="A43" s="5" t="s">
        <v>45</v>
      </c>
      <c r="B43" s="73">
        <v>2240</v>
      </c>
      <c r="C43" s="38" t="s">
        <v>259</v>
      </c>
      <c r="D43" s="44"/>
      <c r="E43" s="44"/>
      <c r="F43" s="38" t="s">
        <v>153</v>
      </c>
      <c r="G43">
        <v>11499.6</v>
      </c>
    </row>
    <row r="44" spans="1:8" ht="75.75" customHeight="1" x14ac:dyDescent="0.25">
      <c r="A44" s="5" t="s">
        <v>46</v>
      </c>
      <c r="B44" s="73">
        <v>2240</v>
      </c>
      <c r="C44" s="63" t="s">
        <v>260</v>
      </c>
      <c r="D44" s="44"/>
      <c r="E44" s="38" t="s">
        <v>175</v>
      </c>
      <c r="F44" s="38" t="s">
        <v>154</v>
      </c>
      <c r="G44">
        <v>20200</v>
      </c>
    </row>
    <row r="45" spans="1:8" ht="72.75" x14ac:dyDescent="0.25">
      <c r="A45" s="10" t="s">
        <v>47</v>
      </c>
      <c r="B45" s="73">
        <v>2240</v>
      </c>
      <c r="C45" s="38" t="s">
        <v>216</v>
      </c>
      <c r="D45" s="44"/>
      <c r="E45" s="38" t="s">
        <v>176</v>
      </c>
      <c r="F45" s="38" t="s">
        <v>155</v>
      </c>
      <c r="G45">
        <v>15070</v>
      </c>
    </row>
    <row r="46" spans="1:8" ht="72.75" x14ac:dyDescent="0.25">
      <c r="A46" s="5" t="s">
        <v>49</v>
      </c>
      <c r="B46" s="73">
        <v>2240</v>
      </c>
      <c r="C46" s="38" t="s">
        <v>217</v>
      </c>
      <c r="D46" s="44"/>
      <c r="E46" s="38" t="s">
        <v>177</v>
      </c>
      <c r="F46" s="38" t="s">
        <v>156</v>
      </c>
      <c r="G46">
        <v>38767.660000000003</v>
      </c>
    </row>
    <row r="47" spans="1:8" ht="48.75" x14ac:dyDescent="0.25">
      <c r="A47" s="5" t="s">
        <v>50</v>
      </c>
      <c r="B47" s="73">
        <v>2240</v>
      </c>
      <c r="C47" s="38" t="s">
        <v>218</v>
      </c>
      <c r="D47" s="44"/>
      <c r="E47" s="51" t="s">
        <v>142</v>
      </c>
      <c r="F47" s="38" t="s">
        <v>157</v>
      </c>
      <c r="G47">
        <v>4080</v>
      </c>
    </row>
    <row r="48" spans="1:8" ht="53.25" customHeight="1" x14ac:dyDescent="0.25">
      <c r="A48" s="5" t="s">
        <v>51</v>
      </c>
      <c r="B48" s="73">
        <v>2240</v>
      </c>
      <c r="C48" s="38" t="s">
        <v>261</v>
      </c>
      <c r="D48" s="44"/>
      <c r="E48" s="38" t="s">
        <v>178</v>
      </c>
      <c r="F48" s="44"/>
    </row>
    <row r="49" spans="1:8" ht="72.75" x14ac:dyDescent="0.25">
      <c r="A49" s="10" t="s">
        <v>179</v>
      </c>
      <c r="B49" s="73">
        <v>2240</v>
      </c>
      <c r="C49" s="38" t="s">
        <v>219</v>
      </c>
      <c r="D49" s="44"/>
      <c r="E49" s="53" t="s">
        <v>180</v>
      </c>
      <c r="F49" s="38" t="s">
        <v>158</v>
      </c>
      <c r="G49">
        <v>6650.92</v>
      </c>
    </row>
    <row r="50" spans="1:8" ht="50.25" customHeight="1" x14ac:dyDescent="0.25">
      <c r="A50" s="5" t="s">
        <v>55</v>
      </c>
      <c r="B50" s="73">
        <v>2240</v>
      </c>
      <c r="C50" s="38" t="s">
        <v>262</v>
      </c>
      <c r="D50" s="44"/>
      <c r="E50" s="44"/>
      <c r="F50" s="38" t="s">
        <v>159</v>
      </c>
      <c r="G50">
        <v>1500</v>
      </c>
    </row>
    <row r="51" spans="1:8" ht="48.75" x14ac:dyDescent="0.25">
      <c r="A51" s="5" t="s">
        <v>56</v>
      </c>
      <c r="B51" s="73">
        <v>2240</v>
      </c>
      <c r="C51" s="38" t="s">
        <v>220</v>
      </c>
      <c r="D51" s="44"/>
      <c r="E51" s="38" t="s">
        <v>266</v>
      </c>
      <c r="F51" s="38" t="s">
        <v>160</v>
      </c>
      <c r="G51">
        <v>53.23</v>
      </c>
    </row>
    <row r="52" spans="1:8" ht="60.75" x14ac:dyDescent="0.25">
      <c r="A52" s="5" t="s">
        <v>264</v>
      </c>
      <c r="B52" s="73">
        <v>2240</v>
      </c>
      <c r="C52" s="38" t="s">
        <v>265</v>
      </c>
      <c r="D52" s="44"/>
      <c r="E52" s="44" t="s">
        <v>143</v>
      </c>
      <c r="F52" s="38"/>
    </row>
    <row r="53" spans="1:8" ht="61.5" customHeight="1" x14ac:dyDescent="0.25">
      <c r="A53" s="5" t="s">
        <v>170</v>
      </c>
      <c r="B53" s="73">
        <v>2240</v>
      </c>
      <c r="C53" s="38" t="s">
        <v>263</v>
      </c>
      <c r="D53" s="44"/>
      <c r="E53" s="44" t="s">
        <v>140</v>
      </c>
      <c r="F53" s="38"/>
    </row>
    <row r="54" spans="1:8" x14ac:dyDescent="0.25">
      <c r="A54" s="12" t="s">
        <v>58</v>
      </c>
      <c r="B54" s="73"/>
      <c r="C54" s="44">
        <v>537564.55000000005</v>
      </c>
      <c r="D54" s="94" t="s">
        <v>185</v>
      </c>
      <c r="E54" s="94"/>
      <c r="F54" s="94"/>
      <c r="G54">
        <f>SUM(G37:G53)</f>
        <v>169491.66000000003</v>
      </c>
    </row>
    <row r="55" spans="1:8" x14ac:dyDescent="0.25">
      <c r="A55" s="87" t="s">
        <v>123</v>
      </c>
      <c r="B55" s="88">
        <v>2271</v>
      </c>
      <c r="C55" s="89" t="s">
        <v>221</v>
      </c>
      <c r="D55" s="90"/>
      <c r="E55" s="89" t="s">
        <v>124</v>
      </c>
      <c r="F55" s="89" t="s">
        <v>252</v>
      </c>
    </row>
    <row r="56" spans="1:8" x14ac:dyDescent="0.25">
      <c r="A56" s="87"/>
      <c r="B56" s="88"/>
      <c r="C56" s="89"/>
      <c r="D56" s="90"/>
      <c r="E56" s="89"/>
      <c r="F56" s="89"/>
    </row>
    <row r="57" spans="1:8" ht="72.75" customHeight="1" x14ac:dyDescent="0.25">
      <c r="A57" s="87"/>
      <c r="B57" s="88"/>
      <c r="C57" s="89"/>
      <c r="D57" s="90"/>
      <c r="E57" s="89"/>
      <c r="F57" s="89"/>
    </row>
    <row r="58" spans="1:8" ht="90.75" customHeight="1" x14ac:dyDescent="0.25">
      <c r="A58" s="4" t="s">
        <v>271</v>
      </c>
      <c r="B58" s="65">
        <v>2271</v>
      </c>
      <c r="C58" s="66" t="s">
        <v>250</v>
      </c>
      <c r="D58" s="67"/>
      <c r="E58" s="66" t="s">
        <v>125</v>
      </c>
      <c r="F58" s="66" t="s">
        <v>126</v>
      </c>
      <c r="H58" s="64"/>
    </row>
    <row r="59" spans="1:8" ht="21" customHeight="1" x14ac:dyDescent="0.25">
      <c r="A59" s="74" t="s">
        <v>61</v>
      </c>
      <c r="B59" s="65"/>
      <c r="C59" s="42">
        <v>388461</v>
      </c>
      <c r="D59" s="90" t="s">
        <v>267</v>
      </c>
      <c r="E59" s="90"/>
      <c r="F59" s="90"/>
    </row>
    <row r="60" spans="1:8" ht="60" x14ac:dyDescent="0.25">
      <c r="A60" s="4" t="s">
        <v>62</v>
      </c>
      <c r="B60" s="70">
        <v>2272</v>
      </c>
      <c r="C60" s="66" t="s">
        <v>222</v>
      </c>
      <c r="D60" s="66"/>
      <c r="E60" s="66" t="s">
        <v>125</v>
      </c>
      <c r="F60" s="71" t="s">
        <v>127</v>
      </c>
    </row>
    <row r="61" spans="1:8" x14ac:dyDescent="0.25">
      <c r="A61" s="74" t="s">
        <v>63</v>
      </c>
      <c r="B61" s="75"/>
      <c r="C61" s="76">
        <v>9723</v>
      </c>
      <c r="D61" s="94" t="s">
        <v>186</v>
      </c>
      <c r="E61" s="94"/>
      <c r="F61" s="94"/>
    </row>
    <row r="62" spans="1:8" ht="96.75" x14ac:dyDescent="0.25">
      <c r="A62" s="4" t="s">
        <v>64</v>
      </c>
      <c r="B62" s="73">
        <v>2273</v>
      </c>
      <c r="C62" s="38" t="s">
        <v>223</v>
      </c>
      <c r="D62" s="44"/>
      <c r="E62" s="66" t="s">
        <v>125</v>
      </c>
      <c r="F62" s="38" t="s">
        <v>253</v>
      </c>
    </row>
    <row r="63" spans="1:8" ht="72" x14ac:dyDescent="0.25">
      <c r="A63" s="4" t="s">
        <v>65</v>
      </c>
      <c r="B63" s="73">
        <v>2273</v>
      </c>
      <c r="C63" s="38" t="s">
        <v>224</v>
      </c>
      <c r="D63" s="44"/>
      <c r="E63" s="66" t="s">
        <v>125</v>
      </c>
      <c r="F63" s="38" t="s">
        <v>128</v>
      </c>
    </row>
    <row r="64" spans="1:8" x14ac:dyDescent="0.25">
      <c r="A64" s="74" t="s">
        <v>66</v>
      </c>
      <c r="B64" s="75"/>
      <c r="C64" s="74">
        <v>118500</v>
      </c>
      <c r="D64" s="44"/>
      <c r="E64" s="44"/>
      <c r="F64" s="44"/>
    </row>
    <row r="65" spans="1:13" ht="60.75" x14ac:dyDescent="0.25">
      <c r="A65" s="5" t="s">
        <v>67</v>
      </c>
      <c r="B65" s="73">
        <v>3110</v>
      </c>
      <c r="C65" s="38" t="s">
        <v>230</v>
      </c>
      <c r="D65" s="44"/>
      <c r="E65" s="44"/>
      <c r="F65" s="38" t="s">
        <v>254</v>
      </c>
    </row>
    <row r="66" spans="1:13" ht="72.75" x14ac:dyDescent="0.25">
      <c r="A66" s="5" t="s">
        <v>67</v>
      </c>
      <c r="B66" s="73">
        <v>3110</v>
      </c>
      <c r="C66" s="38" t="s">
        <v>225</v>
      </c>
      <c r="D66" s="44"/>
      <c r="E66" s="38" t="s">
        <v>143</v>
      </c>
      <c r="F66" s="44"/>
    </row>
    <row r="67" spans="1:13" ht="72.75" x14ac:dyDescent="0.25">
      <c r="A67" s="5" t="s">
        <v>68</v>
      </c>
      <c r="B67" s="73">
        <v>3110</v>
      </c>
      <c r="C67" s="38" t="s">
        <v>226</v>
      </c>
      <c r="D67" s="44"/>
      <c r="E67" s="38" t="s">
        <v>142</v>
      </c>
      <c r="F67" s="44"/>
    </row>
    <row r="68" spans="1:13" ht="72.75" x14ac:dyDescent="0.25">
      <c r="A68" s="5" t="s">
        <v>69</v>
      </c>
      <c r="B68" s="73">
        <v>3110</v>
      </c>
      <c r="C68" s="38" t="s">
        <v>226</v>
      </c>
      <c r="D68" s="44"/>
      <c r="E68" s="38" t="s">
        <v>228</v>
      </c>
      <c r="F68" s="44"/>
    </row>
    <row r="69" spans="1:13" ht="86.25" customHeight="1" x14ac:dyDescent="0.25">
      <c r="A69" s="5" t="s">
        <v>69</v>
      </c>
      <c r="B69" s="73">
        <v>3110</v>
      </c>
      <c r="C69" s="38" t="s">
        <v>227</v>
      </c>
      <c r="D69" s="44"/>
      <c r="E69" s="44"/>
      <c r="F69" s="38" t="s">
        <v>129</v>
      </c>
      <c r="M69" s="78"/>
    </row>
    <row r="70" spans="1:13" ht="87" customHeight="1" x14ac:dyDescent="0.25">
      <c r="A70" s="5" t="s">
        <v>70</v>
      </c>
      <c r="B70" s="73">
        <v>3110</v>
      </c>
      <c r="C70" s="38" t="s">
        <v>269</v>
      </c>
      <c r="D70" s="44"/>
      <c r="E70" s="44"/>
      <c r="F70" s="38" t="s">
        <v>229</v>
      </c>
    </row>
    <row r="71" spans="1:13" ht="86.25" customHeight="1" x14ac:dyDescent="0.25">
      <c r="A71" s="5" t="s">
        <v>70</v>
      </c>
      <c r="B71" s="73">
        <v>3110</v>
      </c>
      <c r="C71" s="38" t="s">
        <v>270</v>
      </c>
      <c r="D71" s="44"/>
      <c r="E71" s="44"/>
      <c r="F71" s="38" t="s">
        <v>129</v>
      </c>
    </row>
    <row r="72" spans="1:13" ht="21" customHeight="1" x14ac:dyDescent="0.25">
      <c r="A72" s="44" t="s">
        <v>71</v>
      </c>
      <c r="B72" s="73"/>
      <c r="C72" s="44">
        <v>1000600</v>
      </c>
      <c r="D72" s="94" t="s">
        <v>187</v>
      </c>
      <c r="E72" s="94"/>
      <c r="F72" s="94"/>
    </row>
    <row r="73" spans="1:13" ht="48.75" x14ac:dyDescent="0.25">
      <c r="A73" s="4" t="s">
        <v>72</v>
      </c>
      <c r="B73" s="73">
        <v>3133</v>
      </c>
      <c r="C73" s="38" t="s">
        <v>212</v>
      </c>
      <c r="D73" s="44"/>
      <c r="E73" s="63" t="s">
        <v>231</v>
      </c>
      <c r="F73" s="44"/>
    </row>
    <row r="74" spans="1:13" x14ac:dyDescent="0.25">
      <c r="A74" s="44" t="s">
        <v>73</v>
      </c>
      <c r="B74" s="73"/>
      <c r="C74" s="44">
        <v>100000</v>
      </c>
      <c r="D74" s="94" t="s">
        <v>188</v>
      </c>
      <c r="E74" s="94"/>
      <c r="F74" s="94"/>
    </row>
    <row r="75" spans="1:13" ht="36.75" x14ac:dyDescent="0.25">
      <c r="A75" s="72" t="s">
        <v>241</v>
      </c>
      <c r="B75" s="73"/>
      <c r="C75" s="44">
        <f>SUM(C36,C54,C59,C61,C64,C72,C74)</f>
        <v>2304369.5499999998</v>
      </c>
      <c r="D75" s="77"/>
      <c r="E75" s="77"/>
      <c r="F75" s="77"/>
    </row>
    <row r="76" spans="1:13" ht="109.5" customHeight="1" x14ac:dyDescent="0.25"/>
    <row r="77" spans="1:13" hidden="1" x14ac:dyDescent="0.25"/>
    <row r="78" spans="1:13" ht="15" customHeight="1" x14ac:dyDescent="0.25">
      <c r="A78" s="33" t="s">
        <v>268</v>
      </c>
      <c r="B78" s="33"/>
      <c r="C78" s="33"/>
      <c r="D78" s="33"/>
    </row>
    <row r="79" spans="1:13" ht="27" customHeight="1" x14ac:dyDescent="0.25"/>
    <row r="80" spans="1:13" ht="42" customHeight="1" x14ac:dyDescent="0.25">
      <c r="A80" s="34" t="s">
        <v>242</v>
      </c>
      <c r="C80" s="80"/>
      <c r="E80" s="82" t="s">
        <v>243</v>
      </c>
    </row>
    <row r="81" spans="1:6" x14ac:dyDescent="0.25">
      <c r="C81" s="81" t="s">
        <v>244</v>
      </c>
      <c r="D81" s="54"/>
      <c r="E81" s="54" t="s">
        <v>245</v>
      </c>
      <c r="F81" s="54"/>
    </row>
    <row r="82" spans="1:6" ht="3.75" customHeight="1" x14ac:dyDescent="0.25"/>
    <row r="83" spans="1:6" ht="30" x14ac:dyDescent="0.25">
      <c r="A83" s="34" t="s">
        <v>246</v>
      </c>
      <c r="C83" s="80"/>
      <c r="E83" s="82" t="s">
        <v>247</v>
      </c>
    </row>
    <row r="84" spans="1:6" x14ac:dyDescent="0.25">
      <c r="C84" s="81" t="s">
        <v>244</v>
      </c>
      <c r="E84" s="54" t="s">
        <v>245</v>
      </c>
      <c r="F84" s="54"/>
    </row>
    <row r="85" spans="1:6" x14ac:dyDescent="0.25">
      <c r="A85" s="33"/>
      <c r="B85" s="33"/>
      <c r="C85" s="33"/>
      <c r="D85" s="33"/>
    </row>
    <row r="87" spans="1:6" x14ac:dyDescent="0.25">
      <c r="A87" s="34"/>
      <c r="C87" s="55"/>
    </row>
    <row r="88" spans="1:6" x14ac:dyDescent="0.25">
      <c r="C88" s="81"/>
      <c r="D88" s="54"/>
      <c r="E88" s="54"/>
      <c r="F88" s="54"/>
    </row>
    <row r="90" spans="1:6" x14ac:dyDescent="0.25">
      <c r="A90" s="34"/>
      <c r="C90" s="55"/>
    </row>
    <row r="91" spans="1:6" x14ac:dyDescent="0.25">
      <c r="C91" s="81"/>
      <c r="E91" s="54"/>
      <c r="F91" s="54"/>
    </row>
    <row r="92" spans="1:6" x14ac:dyDescent="0.25">
      <c r="A92" s="33"/>
      <c r="B92" s="33"/>
      <c r="C92" s="33"/>
      <c r="D92" s="33"/>
    </row>
    <row r="94" spans="1:6" x14ac:dyDescent="0.25">
      <c r="A94" s="34"/>
      <c r="C94" s="55"/>
    </row>
    <row r="95" spans="1:6" x14ac:dyDescent="0.25">
      <c r="C95" s="81"/>
      <c r="D95" s="54"/>
      <c r="E95" s="54"/>
      <c r="F95" s="54"/>
    </row>
    <row r="97" spans="1:6" x14ac:dyDescent="0.25">
      <c r="A97" s="34"/>
      <c r="C97" s="55"/>
    </row>
    <row r="98" spans="1:6" x14ac:dyDescent="0.25">
      <c r="C98" s="81"/>
      <c r="E98" s="54"/>
      <c r="F98" s="54"/>
    </row>
  </sheetData>
  <mergeCells count="17">
    <mergeCell ref="D74:F74"/>
    <mergeCell ref="D36:F36"/>
    <mergeCell ref="D54:F54"/>
    <mergeCell ref="D59:F59"/>
    <mergeCell ref="D61:F61"/>
    <mergeCell ref="D72:F72"/>
    <mergeCell ref="F55:F57"/>
    <mergeCell ref="A2:G2"/>
    <mergeCell ref="A3:G3"/>
    <mergeCell ref="A4:G4"/>
    <mergeCell ref="A5:G5"/>
    <mergeCell ref="E1:F1"/>
    <mergeCell ref="A55:A57"/>
    <mergeCell ref="B55:B57"/>
    <mergeCell ref="C55:C57"/>
    <mergeCell ref="D55:D57"/>
    <mergeCell ref="E55:E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95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122</v>
      </c>
      <c r="P2" s="36">
        <v>7</v>
      </c>
      <c r="R2" s="34"/>
    </row>
    <row r="3" spans="1:22" ht="30.75" customHeight="1" x14ac:dyDescent="0.25">
      <c r="A3" s="96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130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135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132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141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131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133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134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136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137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138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 t="shared" ref="L35:M35" si="5">SUM(L3:L34)</f>
        <v>16299.96</v>
      </c>
      <c r="M35" s="1">
        <f t="shared" si="5"/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 t="shared" ref="Q35:R35" si="6">SUM(Q3:Q31)</f>
        <v>149321</v>
      </c>
      <c r="R35" s="1">
        <f t="shared" si="6"/>
        <v>86633.36</v>
      </c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93" t="s">
        <v>0</v>
      </c>
      <c r="F1" s="93"/>
      <c r="G1" s="33"/>
    </row>
    <row r="2" spans="1:9" x14ac:dyDescent="0.25">
      <c r="A2" s="97" t="s">
        <v>1</v>
      </c>
      <c r="B2" s="97"/>
      <c r="C2" s="97"/>
      <c r="D2" s="97"/>
      <c r="E2" s="97"/>
      <c r="F2" s="97"/>
      <c r="G2" s="97"/>
    </row>
    <row r="3" spans="1:9" x14ac:dyDescent="0.25">
      <c r="A3" s="97" t="s">
        <v>2</v>
      </c>
      <c r="B3" s="97"/>
      <c r="C3" s="97"/>
      <c r="D3" s="97"/>
      <c r="E3" s="97"/>
      <c r="F3" s="97"/>
      <c r="G3" s="97"/>
    </row>
    <row r="4" spans="1:9" x14ac:dyDescent="0.25">
      <c r="A4" s="98" t="s">
        <v>3</v>
      </c>
      <c r="B4" s="98"/>
      <c r="C4" s="98"/>
      <c r="D4" s="98"/>
      <c r="E4" s="98"/>
      <c r="F4" s="98"/>
      <c r="G4" s="98"/>
    </row>
    <row r="5" spans="1:9" x14ac:dyDescent="0.25">
      <c r="A5" s="97" t="s">
        <v>4</v>
      </c>
      <c r="B5" s="97"/>
      <c r="C5" s="97"/>
      <c r="D5" s="97"/>
      <c r="E5" s="97"/>
      <c r="F5" s="97"/>
      <c r="G5" s="97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E1:F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4"/>
      <c r="B1" s="44" t="s">
        <v>83</v>
      </c>
      <c r="C1" s="44" t="s">
        <v>84</v>
      </c>
      <c r="D1" s="44" t="s">
        <v>85</v>
      </c>
      <c r="E1" s="44" t="s">
        <v>97</v>
      </c>
      <c r="F1" s="44" t="s">
        <v>87</v>
      </c>
      <c r="G1" s="44" t="s">
        <v>88</v>
      </c>
      <c r="H1" s="44" t="s">
        <v>89</v>
      </c>
      <c r="I1" s="44" t="s">
        <v>90</v>
      </c>
      <c r="J1" s="44" t="s">
        <v>91</v>
      </c>
      <c r="K1" s="44" t="s">
        <v>92</v>
      </c>
      <c r="L1" s="44" t="s">
        <v>93</v>
      </c>
      <c r="M1" s="44" t="s">
        <v>98</v>
      </c>
      <c r="N1" s="44" t="s">
        <v>99</v>
      </c>
      <c r="O1" s="44" t="s">
        <v>95</v>
      </c>
      <c r="P1" s="50" t="s">
        <v>102</v>
      </c>
    </row>
    <row r="2" spans="1:20" ht="68.25" customHeight="1" x14ac:dyDescent="0.25">
      <c r="A2" s="5" t="s">
        <v>39</v>
      </c>
      <c r="B2" s="51"/>
      <c r="C2" s="51"/>
      <c r="D2" s="51"/>
      <c r="E2" s="51"/>
      <c r="F2" s="51">
        <v>11776.92</v>
      </c>
      <c r="G2" s="51"/>
      <c r="H2" s="51">
        <v>34956.559999999998</v>
      </c>
      <c r="I2" s="51">
        <v>15011.11</v>
      </c>
      <c r="J2" s="51">
        <v>0</v>
      </c>
      <c r="K2" s="51">
        <v>42553.86</v>
      </c>
      <c r="L2" s="58">
        <v>54168.34</v>
      </c>
      <c r="M2" s="51">
        <v>16000</v>
      </c>
      <c r="N2" s="51">
        <v>0</v>
      </c>
      <c r="O2" s="59">
        <f>SUM(N2+P2)</f>
        <v>174466.78999999998</v>
      </c>
      <c r="P2" s="60">
        <f>SUM(B2:M2)</f>
        <v>174466.78999999998</v>
      </c>
    </row>
    <row r="3" spans="1:20" ht="93.75" customHeight="1" x14ac:dyDescent="0.25">
      <c r="A3" s="5" t="s">
        <v>40</v>
      </c>
      <c r="B3" s="51"/>
      <c r="C3" s="51"/>
      <c r="D3" s="51"/>
      <c r="E3" s="51"/>
      <c r="F3" s="51"/>
      <c r="G3" s="51">
        <v>12400</v>
      </c>
      <c r="H3" s="51"/>
      <c r="I3" s="51"/>
      <c r="J3" s="51"/>
      <c r="K3" s="51"/>
      <c r="L3" s="51">
        <v>23300</v>
      </c>
      <c r="M3" s="51">
        <v>37157.25</v>
      </c>
      <c r="N3" s="51">
        <v>52598.7</v>
      </c>
      <c r="O3" s="59">
        <f t="shared" ref="O3:O27" si="0">SUM(N3+P3)</f>
        <v>125455.95</v>
      </c>
      <c r="P3" s="60">
        <f t="shared" ref="P3:P27" si="1">SUM(B3:M3)</f>
        <v>72857.25</v>
      </c>
      <c r="S3" s="55"/>
      <c r="T3" s="34"/>
    </row>
    <row r="4" spans="1:20" ht="51.75" customHeight="1" x14ac:dyDescent="0.25">
      <c r="A4" s="99" t="s">
        <v>162</v>
      </c>
      <c r="B4" s="51"/>
      <c r="C4" s="51">
        <f>SUM(C5:C6)</f>
        <v>2071.3000000000002</v>
      </c>
      <c r="D4" s="51">
        <f t="shared" ref="D4:M4" si="2">SUM(D5:D6)</f>
        <v>965.70999999999992</v>
      </c>
      <c r="E4" s="51">
        <f t="shared" si="2"/>
        <v>893.14</v>
      </c>
      <c r="F4" s="51">
        <f t="shared" si="2"/>
        <v>757.76</v>
      </c>
      <c r="G4" s="51">
        <f t="shared" si="2"/>
        <v>700.12</v>
      </c>
      <c r="H4" s="51">
        <f t="shared" si="2"/>
        <v>0</v>
      </c>
      <c r="I4" s="51">
        <f t="shared" si="2"/>
        <v>1607.44</v>
      </c>
      <c r="J4" s="51">
        <f t="shared" si="2"/>
        <v>0</v>
      </c>
      <c r="K4" s="51">
        <f t="shared" si="2"/>
        <v>1896.55</v>
      </c>
      <c r="L4" s="51">
        <f t="shared" si="2"/>
        <v>1800.67</v>
      </c>
      <c r="M4" s="51">
        <f t="shared" si="2"/>
        <v>1380</v>
      </c>
      <c r="N4" s="51">
        <f>SUM(N5:N7)</f>
        <v>7265.9699999999993</v>
      </c>
      <c r="O4" s="59">
        <f t="shared" si="0"/>
        <v>19338.659999999996</v>
      </c>
      <c r="P4" s="60">
        <f t="shared" si="1"/>
        <v>12072.689999999999</v>
      </c>
      <c r="Q4" s="47"/>
      <c r="R4" s="47"/>
      <c r="S4" s="47"/>
      <c r="T4" s="48"/>
    </row>
    <row r="5" spans="1:20" ht="30.75" customHeight="1" x14ac:dyDescent="0.25">
      <c r="A5" s="100"/>
      <c r="B5" s="51" t="s">
        <v>169</v>
      </c>
      <c r="C5" s="51">
        <v>1765</v>
      </c>
      <c r="D5" s="51">
        <v>812.55</v>
      </c>
      <c r="E5" s="51">
        <v>739.98</v>
      </c>
      <c r="F5" s="51">
        <v>757.76</v>
      </c>
      <c r="G5" s="51">
        <v>700.12</v>
      </c>
      <c r="H5" s="51"/>
      <c r="I5" s="51">
        <v>1607.44</v>
      </c>
      <c r="J5" s="51"/>
      <c r="K5" s="51">
        <v>1896.55</v>
      </c>
      <c r="L5" s="58">
        <v>1136.22</v>
      </c>
      <c r="M5" s="51">
        <v>1200</v>
      </c>
      <c r="N5" s="51">
        <v>5247.2</v>
      </c>
      <c r="O5" s="59">
        <f t="shared" si="0"/>
        <v>15862.82</v>
      </c>
      <c r="P5" s="60">
        <f t="shared" si="1"/>
        <v>10615.619999999999</v>
      </c>
      <c r="T5" s="34"/>
    </row>
    <row r="6" spans="1:20" ht="27" customHeight="1" x14ac:dyDescent="0.25">
      <c r="A6" s="100"/>
      <c r="B6" s="51" t="s">
        <v>172</v>
      </c>
      <c r="C6" s="51">
        <v>306.3</v>
      </c>
      <c r="D6" s="51">
        <v>153.16</v>
      </c>
      <c r="E6" s="51">
        <v>153.16</v>
      </c>
      <c r="F6" s="51"/>
      <c r="G6" s="51"/>
      <c r="H6" s="51"/>
      <c r="I6" s="51"/>
      <c r="J6" s="51"/>
      <c r="K6" s="51"/>
      <c r="L6" s="58">
        <v>664.45</v>
      </c>
      <c r="M6" s="51">
        <v>180</v>
      </c>
      <c r="N6" s="51">
        <v>1621.04</v>
      </c>
      <c r="O6" s="59">
        <f t="shared" si="0"/>
        <v>3078.11</v>
      </c>
      <c r="P6" s="60">
        <f t="shared" si="1"/>
        <v>1457.0700000000002</v>
      </c>
      <c r="T6" s="34"/>
    </row>
    <row r="7" spans="1:20" ht="18.75" customHeight="1" x14ac:dyDescent="0.25">
      <c r="A7" s="101"/>
      <c r="B7" s="51" t="s">
        <v>173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>
        <v>397.73</v>
      </c>
      <c r="O7" s="59">
        <f t="shared" si="0"/>
        <v>397.73</v>
      </c>
      <c r="P7" s="60">
        <f t="shared" si="1"/>
        <v>0</v>
      </c>
    </row>
    <row r="8" spans="1:20" ht="54.75" customHeight="1" x14ac:dyDescent="0.25">
      <c r="A8" s="5" t="s">
        <v>42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>
        <v>677.75</v>
      </c>
      <c r="O8" s="59">
        <f t="shared" si="0"/>
        <v>677.75</v>
      </c>
      <c r="P8" s="60">
        <f t="shared" si="1"/>
        <v>0</v>
      </c>
    </row>
    <row r="9" spans="1:20" ht="40.5" customHeight="1" x14ac:dyDescent="0.25">
      <c r="A9" s="5" t="s">
        <v>171</v>
      </c>
      <c r="B9" s="51"/>
      <c r="C9" s="51"/>
      <c r="D9" s="51">
        <v>7200</v>
      </c>
      <c r="E9" s="51"/>
      <c r="F9" s="51">
        <v>4800</v>
      </c>
      <c r="G9" s="51">
        <v>2400</v>
      </c>
      <c r="H9" s="51"/>
      <c r="I9" s="51">
        <v>2400</v>
      </c>
      <c r="J9" s="51"/>
      <c r="K9" s="51">
        <v>4800</v>
      </c>
      <c r="L9" s="58">
        <v>4800</v>
      </c>
      <c r="M9" s="51">
        <v>2400</v>
      </c>
      <c r="N9" s="51">
        <v>7200</v>
      </c>
      <c r="O9" s="59">
        <f t="shared" si="0"/>
        <v>36000</v>
      </c>
      <c r="P9" s="60">
        <f t="shared" si="1"/>
        <v>28800</v>
      </c>
      <c r="R9" s="56">
        <f>SUM(L2:L25)</f>
        <v>147566.10999999999</v>
      </c>
    </row>
    <row r="10" spans="1:20" ht="84.75" customHeight="1" x14ac:dyDescent="0.25">
      <c r="A10" s="5" t="s">
        <v>44</v>
      </c>
      <c r="B10" s="51"/>
      <c r="C10" s="51"/>
      <c r="D10" s="51"/>
      <c r="E10" s="51">
        <v>1961.48</v>
      </c>
      <c r="F10" s="51">
        <v>490.37</v>
      </c>
      <c r="G10" s="51">
        <v>490.37</v>
      </c>
      <c r="H10" s="51">
        <v>490.37</v>
      </c>
      <c r="I10" s="51"/>
      <c r="J10" s="51"/>
      <c r="K10" s="51">
        <v>980.74</v>
      </c>
      <c r="L10" s="57">
        <v>931.11</v>
      </c>
      <c r="M10" s="51">
        <v>490.37</v>
      </c>
      <c r="N10" s="51">
        <v>3922.96</v>
      </c>
      <c r="O10" s="59">
        <f t="shared" si="0"/>
        <v>9757.77</v>
      </c>
      <c r="P10" s="60">
        <f t="shared" si="1"/>
        <v>5834.8099999999995</v>
      </c>
    </row>
    <row r="11" spans="1:20" ht="53.25" customHeight="1" x14ac:dyDescent="0.25">
      <c r="A11" s="5" t="s">
        <v>45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>
        <v>11499.6</v>
      </c>
      <c r="O11" s="59">
        <f t="shared" si="0"/>
        <v>11499.6</v>
      </c>
      <c r="P11" s="60">
        <f t="shared" si="1"/>
        <v>0</v>
      </c>
    </row>
    <row r="12" spans="1:20" ht="29.25" customHeight="1" x14ac:dyDescent="0.25">
      <c r="A12" s="102" t="s">
        <v>163</v>
      </c>
      <c r="B12" s="51"/>
      <c r="C12" s="51"/>
      <c r="D12" s="51">
        <f>SUM(D13:D17)</f>
        <v>1320</v>
      </c>
      <c r="E12" s="51">
        <f t="shared" ref="E12:L12" si="3">SUM(E13:E17)</f>
        <v>440</v>
      </c>
      <c r="F12" s="51">
        <f t="shared" si="3"/>
        <v>4018</v>
      </c>
      <c r="G12" s="51">
        <f t="shared" si="3"/>
        <v>840</v>
      </c>
      <c r="H12" s="51">
        <f t="shared" si="3"/>
        <v>440</v>
      </c>
      <c r="I12" s="51">
        <f t="shared" si="3"/>
        <v>90</v>
      </c>
      <c r="J12" s="51">
        <f t="shared" si="3"/>
        <v>90</v>
      </c>
      <c r="K12" s="51">
        <f t="shared" si="3"/>
        <v>3070</v>
      </c>
      <c r="L12" s="51">
        <f t="shared" si="3"/>
        <v>25770</v>
      </c>
      <c r="M12" s="51"/>
      <c r="N12" s="51">
        <f>SUM(N13:N17)</f>
        <v>23560</v>
      </c>
      <c r="O12" s="59">
        <f t="shared" si="0"/>
        <v>59638</v>
      </c>
      <c r="P12" s="60">
        <f t="shared" si="1"/>
        <v>36078</v>
      </c>
    </row>
    <row r="13" spans="1:20" ht="30" customHeight="1" x14ac:dyDescent="0.25">
      <c r="A13" s="103"/>
      <c r="B13" s="53" t="s">
        <v>164</v>
      </c>
      <c r="C13" s="51"/>
      <c r="D13" s="51"/>
      <c r="E13" s="51"/>
      <c r="F13" s="51">
        <v>2000</v>
      </c>
      <c r="G13" s="51">
        <v>400</v>
      </c>
      <c r="H13" s="51"/>
      <c r="I13" s="51"/>
      <c r="J13" s="51"/>
      <c r="K13" s="51">
        <v>1600</v>
      </c>
      <c r="L13" s="58">
        <v>800</v>
      </c>
      <c r="M13" s="51">
        <v>400</v>
      </c>
      <c r="N13" s="51">
        <v>2800</v>
      </c>
      <c r="O13" s="59">
        <f t="shared" si="0"/>
        <v>8000</v>
      </c>
      <c r="P13" s="60">
        <f t="shared" si="1"/>
        <v>5200</v>
      </c>
    </row>
    <row r="14" spans="1:20" ht="19.5" customHeight="1" x14ac:dyDescent="0.25">
      <c r="A14" s="103"/>
      <c r="B14" s="51" t="s">
        <v>165</v>
      </c>
      <c r="C14" s="51"/>
      <c r="D14" s="51">
        <v>1320</v>
      </c>
      <c r="E14" s="51">
        <v>440</v>
      </c>
      <c r="F14" s="51">
        <v>440</v>
      </c>
      <c r="G14" s="51">
        <v>440</v>
      </c>
      <c r="H14" s="51">
        <v>440</v>
      </c>
      <c r="I14" s="51"/>
      <c r="J14" s="51"/>
      <c r="K14" s="51">
        <v>1380</v>
      </c>
      <c r="L14" s="58">
        <v>880</v>
      </c>
      <c r="M14" s="51">
        <v>440</v>
      </c>
      <c r="N14" s="51">
        <v>3360</v>
      </c>
      <c r="O14" s="59">
        <f t="shared" si="0"/>
        <v>9140</v>
      </c>
      <c r="P14" s="60">
        <f t="shared" si="1"/>
        <v>5780</v>
      </c>
    </row>
    <row r="15" spans="1:20" ht="21" customHeight="1" x14ac:dyDescent="0.25">
      <c r="A15" s="103"/>
      <c r="B15" s="51" t="s">
        <v>168</v>
      </c>
      <c r="C15" s="51"/>
      <c r="D15" s="51"/>
      <c r="E15" s="51"/>
      <c r="F15" s="51"/>
      <c r="G15" s="51"/>
      <c r="H15" s="51"/>
      <c r="I15" s="51">
        <v>90</v>
      </c>
      <c r="J15" s="51">
        <v>90</v>
      </c>
      <c r="K15" s="51">
        <v>90</v>
      </c>
      <c r="L15" s="58">
        <v>90</v>
      </c>
      <c r="M15" s="51">
        <v>90</v>
      </c>
      <c r="N15" s="51">
        <v>0</v>
      </c>
      <c r="O15" s="59">
        <f t="shared" si="0"/>
        <v>450</v>
      </c>
      <c r="P15" s="60">
        <f t="shared" si="1"/>
        <v>450</v>
      </c>
    </row>
    <row r="16" spans="1:20" ht="18" customHeight="1" x14ac:dyDescent="0.25">
      <c r="A16" s="103"/>
      <c r="B16" s="51" t="s">
        <v>167</v>
      </c>
      <c r="C16" s="51"/>
      <c r="D16" s="51"/>
      <c r="E16" s="51"/>
      <c r="F16" s="51">
        <v>1578</v>
      </c>
      <c r="G16" s="51"/>
      <c r="H16" s="51"/>
      <c r="I16" s="51"/>
      <c r="J16" s="51"/>
      <c r="K16" s="51"/>
      <c r="L16" s="51"/>
      <c r="M16" s="51"/>
      <c r="N16" s="51">
        <v>0</v>
      </c>
      <c r="O16" s="59">
        <f t="shared" si="0"/>
        <v>1578</v>
      </c>
      <c r="P16" s="60">
        <f t="shared" si="1"/>
        <v>1578</v>
      </c>
    </row>
    <row r="17" spans="1:16" ht="21" customHeight="1" x14ac:dyDescent="0.25">
      <c r="A17" s="104"/>
      <c r="B17" s="49" t="s">
        <v>166</v>
      </c>
      <c r="C17" s="51"/>
      <c r="D17" s="51"/>
      <c r="E17" s="51"/>
      <c r="F17" s="51"/>
      <c r="G17" s="51"/>
      <c r="H17" s="51"/>
      <c r="I17" s="51"/>
      <c r="J17" s="51"/>
      <c r="K17" s="51"/>
      <c r="L17" s="58">
        <v>24000</v>
      </c>
      <c r="M17" s="51"/>
      <c r="N17" s="51">
        <v>17400</v>
      </c>
      <c r="O17" s="59">
        <f t="shared" si="0"/>
        <v>41400</v>
      </c>
      <c r="P17" s="60">
        <f t="shared" si="1"/>
        <v>24000</v>
      </c>
    </row>
    <row r="18" spans="1:16" ht="48" customHeight="1" x14ac:dyDescent="0.25">
      <c r="A18" s="10" t="s">
        <v>47</v>
      </c>
      <c r="B18" s="51"/>
      <c r="C18" s="51"/>
      <c r="D18" s="51"/>
      <c r="E18" s="51"/>
      <c r="F18" s="51"/>
      <c r="G18" s="51"/>
      <c r="H18" s="51">
        <v>540</v>
      </c>
      <c r="I18" s="51"/>
      <c r="J18" s="51"/>
      <c r="K18" s="51"/>
      <c r="L18" s="58">
        <v>5915</v>
      </c>
      <c r="M18" s="51"/>
      <c r="N18" s="51">
        <v>11710</v>
      </c>
      <c r="O18" s="59">
        <f t="shared" si="0"/>
        <v>18165</v>
      </c>
      <c r="P18" s="60">
        <f t="shared" si="1"/>
        <v>6455</v>
      </c>
    </row>
    <row r="19" spans="1:16" ht="49.5" customHeight="1" x14ac:dyDescent="0.25">
      <c r="A19" s="5" t="s">
        <v>48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9">
        <f t="shared" si="0"/>
        <v>0</v>
      </c>
      <c r="P19" s="60">
        <f t="shared" si="1"/>
        <v>0</v>
      </c>
    </row>
    <row r="20" spans="1:16" ht="63.75" customHeight="1" x14ac:dyDescent="0.25">
      <c r="A20" s="5" t="s">
        <v>49</v>
      </c>
      <c r="B20" s="51"/>
      <c r="C20" s="51">
        <v>1500</v>
      </c>
      <c r="D20" s="51"/>
      <c r="E20" s="51"/>
      <c r="F20" s="51"/>
      <c r="G20" s="51">
        <v>45812.63</v>
      </c>
      <c r="H20" s="51"/>
      <c r="I20" s="51"/>
      <c r="J20" s="51"/>
      <c r="K20" s="51"/>
      <c r="L20" s="51"/>
      <c r="M20" s="51"/>
      <c r="N20" s="51">
        <v>1815.59</v>
      </c>
      <c r="O20" s="59">
        <f t="shared" si="0"/>
        <v>49128.219999999994</v>
      </c>
      <c r="P20" s="60">
        <f t="shared" si="1"/>
        <v>47312.63</v>
      </c>
    </row>
    <row r="21" spans="1:16" ht="34.5" customHeight="1" x14ac:dyDescent="0.25">
      <c r="A21" s="5" t="s">
        <v>50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>
        <v>3000</v>
      </c>
      <c r="M21" s="51"/>
      <c r="N21" s="51">
        <v>4080</v>
      </c>
      <c r="O21" s="59">
        <f t="shared" si="0"/>
        <v>7080</v>
      </c>
      <c r="P21" s="60">
        <f t="shared" si="1"/>
        <v>3000</v>
      </c>
    </row>
    <row r="22" spans="1:16" ht="72" customHeight="1" x14ac:dyDescent="0.25">
      <c r="A22" s="5" t="s">
        <v>51</v>
      </c>
      <c r="B22" s="51"/>
      <c r="C22" s="51"/>
      <c r="D22" s="51">
        <v>310.32</v>
      </c>
      <c r="E22" s="51"/>
      <c r="F22" s="51">
        <v>310.32</v>
      </c>
      <c r="G22" s="51">
        <v>310.32</v>
      </c>
      <c r="H22" s="51"/>
      <c r="I22" s="51">
        <v>310.32</v>
      </c>
      <c r="J22" s="51">
        <v>310.32</v>
      </c>
      <c r="K22" s="51">
        <v>376.65</v>
      </c>
      <c r="L22" s="58">
        <v>310.32</v>
      </c>
      <c r="M22" s="51">
        <v>350</v>
      </c>
      <c r="N22" s="52"/>
      <c r="O22" s="59">
        <f t="shared" si="0"/>
        <v>2588.5700000000002</v>
      </c>
      <c r="P22" s="60">
        <f t="shared" si="1"/>
        <v>2588.5700000000002</v>
      </c>
    </row>
    <row r="23" spans="1:16" ht="65.25" customHeight="1" x14ac:dyDescent="0.25">
      <c r="A23" s="10" t="s">
        <v>52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9">
        <f t="shared" si="0"/>
        <v>0</v>
      </c>
      <c r="P23" s="60">
        <f t="shared" si="1"/>
        <v>0</v>
      </c>
    </row>
    <row r="24" spans="1:16" ht="72.75" customHeight="1" x14ac:dyDescent="0.25">
      <c r="A24" s="5" t="s">
        <v>55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>
        <v>2000</v>
      </c>
      <c r="N24" s="51">
        <v>1500</v>
      </c>
      <c r="O24" s="59">
        <f t="shared" si="0"/>
        <v>3500</v>
      </c>
      <c r="P24" s="60">
        <f t="shared" si="1"/>
        <v>2000</v>
      </c>
    </row>
    <row r="25" spans="1:16" ht="49.5" customHeight="1" x14ac:dyDescent="0.25">
      <c r="A25" s="5" t="s">
        <v>56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>
        <v>0</v>
      </c>
      <c r="O25" s="59">
        <f t="shared" si="0"/>
        <v>0</v>
      </c>
      <c r="P25" s="60">
        <f t="shared" si="1"/>
        <v>0</v>
      </c>
    </row>
    <row r="26" spans="1:16" ht="46.5" customHeight="1" x14ac:dyDescent="0.25">
      <c r="A26" s="5" t="s">
        <v>170</v>
      </c>
      <c r="B26" s="51"/>
      <c r="C26" s="51"/>
      <c r="D26" s="51"/>
      <c r="E26" s="51"/>
      <c r="F26" s="51"/>
      <c r="G26" s="51"/>
      <c r="H26" s="51"/>
      <c r="I26" s="51"/>
      <c r="J26" s="51"/>
      <c r="K26" s="51">
        <v>1793.99</v>
      </c>
      <c r="L26" s="51"/>
      <c r="M26" s="51"/>
      <c r="N26" s="51"/>
      <c r="O26" s="59">
        <f t="shared" si="0"/>
        <v>1793.99</v>
      </c>
      <c r="P26" s="60">
        <f t="shared" si="1"/>
        <v>1793.99</v>
      </c>
    </row>
    <row r="27" spans="1:16" ht="42.75" customHeight="1" x14ac:dyDescent="0.25">
      <c r="A27" s="11" t="s">
        <v>57</v>
      </c>
      <c r="B27" s="51"/>
      <c r="C27" s="51"/>
      <c r="D27" s="51"/>
      <c r="E27" s="51">
        <v>7499.4</v>
      </c>
      <c r="F27" s="51"/>
      <c r="G27" s="51"/>
      <c r="H27" s="51"/>
      <c r="I27" s="51"/>
      <c r="J27" s="51"/>
      <c r="K27" s="51">
        <v>4033.38</v>
      </c>
      <c r="L27" s="51"/>
      <c r="M27" s="51"/>
      <c r="N27" s="51">
        <v>6650.92</v>
      </c>
      <c r="O27" s="59">
        <f t="shared" si="0"/>
        <v>18183.699999999997</v>
      </c>
      <c r="P27" s="60">
        <f t="shared" si="1"/>
        <v>11532.779999999999</v>
      </c>
    </row>
    <row r="28" spans="1:16" x14ac:dyDescent="0.25">
      <c r="A28" s="35" t="s">
        <v>96</v>
      </c>
      <c r="B28" s="51">
        <f>SUM(B2:B27)</f>
        <v>0</v>
      </c>
      <c r="C28" s="51">
        <f t="shared" ref="C28:L28" si="4">SUM(C2:C4,C8:C12,C18:C27)</f>
        <v>3571.3</v>
      </c>
      <c r="D28" s="51">
        <f t="shared" si="4"/>
        <v>9796.0299999999988</v>
      </c>
      <c r="E28" s="51">
        <f t="shared" si="4"/>
        <v>10794.02</v>
      </c>
      <c r="F28" s="51">
        <f t="shared" si="4"/>
        <v>22153.37</v>
      </c>
      <c r="G28" s="51">
        <f t="shared" si="4"/>
        <v>62953.439999999995</v>
      </c>
      <c r="H28" s="51">
        <f t="shared" si="4"/>
        <v>36426.93</v>
      </c>
      <c r="I28" s="51">
        <f t="shared" si="4"/>
        <v>19418.87</v>
      </c>
      <c r="J28" s="51">
        <f t="shared" si="4"/>
        <v>400.32</v>
      </c>
      <c r="K28" s="51">
        <f t="shared" si="4"/>
        <v>59505.17</v>
      </c>
      <c r="L28" s="51">
        <f t="shared" si="4"/>
        <v>119995.44</v>
      </c>
      <c r="M28" s="51">
        <f t="shared" ref="M28" si="5">SUM(M2:M27)</f>
        <v>62087.62</v>
      </c>
      <c r="N28" s="51">
        <f>SUM(N2:N4,N8:N12,N18:N27)</f>
        <v>132481.49000000002</v>
      </c>
      <c r="O28" s="59">
        <f>SUM(O2:O4,O8:O12,O18:O27)</f>
        <v>537273.99999999988</v>
      </c>
      <c r="P28" s="59">
        <f>SUM(P2:P4,P8:P12,P18:P27)</f>
        <v>404792.51</v>
      </c>
    </row>
    <row r="29" spans="1:16" x14ac:dyDescent="0.25">
      <c r="A29" s="54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x14ac:dyDescent="0.25">
      <c r="A30" s="54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</sheetData>
  <mergeCells count="2">
    <mergeCell ref="A4:A7"/>
    <mergeCell ref="A12:A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5" max="5" width="9.140625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05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0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0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5" x14ac:dyDescent="0.25"/>
  <cols>
    <col min="1" max="1" width="27.42578125" customWidth="1"/>
    <col min="2" max="2" width="9.85546875" customWidth="1"/>
    <col min="3" max="3" width="14.140625" customWidth="1"/>
    <col min="4" max="4" width="11.28515625" customWidth="1"/>
    <col min="5" max="5" width="14.57031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9" ht="41.25" customHeight="1" x14ac:dyDescent="0.25">
      <c r="A1" s="34"/>
      <c r="B1" s="34"/>
      <c r="C1" s="34"/>
      <c r="D1" s="34"/>
      <c r="E1" s="93" t="s">
        <v>0</v>
      </c>
      <c r="F1" s="93"/>
      <c r="G1" s="33"/>
    </row>
    <row r="2" spans="1:9" x14ac:dyDescent="0.25">
      <c r="A2" s="91" t="s">
        <v>276</v>
      </c>
      <c r="B2" s="91"/>
      <c r="C2" s="91"/>
      <c r="D2" s="91"/>
      <c r="E2" s="91"/>
      <c r="F2" s="91"/>
      <c r="G2" s="91"/>
    </row>
    <row r="3" spans="1:9" ht="0.75" customHeight="1" x14ac:dyDescent="0.25">
      <c r="A3" s="91"/>
      <c r="B3" s="91"/>
      <c r="C3" s="91"/>
      <c r="D3" s="91"/>
      <c r="E3" s="91"/>
      <c r="F3" s="91"/>
      <c r="G3" s="91"/>
    </row>
    <row r="4" spans="1:9" hidden="1" x14ac:dyDescent="0.25">
      <c r="A4" s="92"/>
      <c r="B4" s="92"/>
      <c r="C4" s="92"/>
      <c r="D4" s="92"/>
      <c r="E4" s="92"/>
      <c r="F4" s="92"/>
      <c r="G4" s="92"/>
    </row>
    <row r="5" spans="1:9" x14ac:dyDescent="0.25">
      <c r="A5" s="91" t="s">
        <v>272</v>
      </c>
      <c r="B5" s="91"/>
      <c r="C5" s="91"/>
      <c r="D5" s="91"/>
      <c r="E5" s="91"/>
      <c r="F5" s="91"/>
      <c r="G5" s="91"/>
      <c r="I5" s="79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121</v>
      </c>
      <c r="H6">
        <v>2014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123" customHeight="1" x14ac:dyDescent="0.25">
      <c r="A8" s="31" t="s">
        <v>279</v>
      </c>
      <c r="B8" s="84">
        <v>2271</v>
      </c>
      <c r="C8" s="85" t="s">
        <v>273</v>
      </c>
      <c r="D8" s="31" t="s">
        <v>75</v>
      </c>
      <c r="E8" s="84" t="s">
        <v>143</v>
      </c>
      <c r="F8" s="31" t="s">
        <v>275</v>
      </c>
      <c r="G8" s="86"/>
      <c r="H8" s="86"/>
      <c r="I8" s="86"/>
    </row>
    <row r="9" spans="1:9" ht="61.5" customHeight="1" x14ac:dyDescent="0.25">
      <c r="A9" s="31" t="s">
        <v>278</v>
      </c>
      <c r="B9" s="84">
        <v>2273</v>
      </c>
      <c r="C9" s="31" t="s">
        <v>274</v>
      </c>
      <c r="D9" s="31" t="s">
        <v>75</v>
      </c>
      <c r="E9" s="84" t="s">
        <v>143</v>
      </c>
      <c r="F9" s="84"/>
      <c r="G9" s="86"/>
      <c r="H9" s="86"/>
      <c r="I9" s="86"/>
    </row>
    <row r="10" spans="1:9" ht="27.75" customHeight="1" x14ac:dyDescent="0.25">
      <c r="A10" s="72" t="s">
        <v>240</v>
      </c>
      <c r="B10" s="73"/>
      <c r="C10" s="83">
        <v>394377</v>
      </c>
      <c r="D10" s="63"/>
      <c r="E10" s="63"/>
      <c r="F10" s="63"/>
    </row>
    <row r="11" spans="1:9" ht="3" customHeight="1" x14ac:dyDescent="0.25"/>
    <row r="12" spans="1:9" x14ac:dyDescent="0.25">
      <c r="A12" s="33" t="s">
        <v>277</v>
      </c>
      <c r="B12" s="33"/>
      <c r="C12" s="33"/>
      <c r="D12" s="33"/>
    </row>
    <row r="13" spans="1:9" ht="3.75" customHeight="1" x14ac:dyDescent="0.25"/>
    <row r="14" spans="1:9" ht="30" x14ac:dyDescent="0.25">
      <c r="A14" s="34" t="s">
        <v>242</v>
      </c>
      <c r="C14" s="80"/>
      <c r="E14" t="s">
        <v>243</v>
      </c>
    </row>
    <row r="15" spans="1:9" x14ac:dyDescent="0.25">
      <c r="C15" s="81" t="s">
        <v>244</v>
      </c>
      <c r="D15" s="54"/>
      <c r="E15" s="54" t="s">
        <v>245</v>
      </c>
      <c r="F15" s="54"/>
    </row>
    <row r="16" spans="1:9" ht="1.5" customHeight="1" x14ac:dyDescent="0.25"/>
    <row r="17" spans="1:6" ht="30" x14ac:dyDescent="0.25">
      <c r="A17" s="34" t="s">
        <v>246</v>
      </c>
      <c r="C17" s="80"/>
      <c r="E17" t="s">
        <v>247</v>
      </c>
    </row>
    <row r="18" spans="1:6" x14ac:dyDescent="0.25">
      <c r="C18" s="81" t="s">
        <v>244</v>
      </c>
      <c r="E18" s="54" t="s">
        <v>245</v>
      </c>
      <c r="F18" s="54"/>
    </row>
  </sheetData>
  <mergeCells count="5">
    <mergeCell ref="E1:F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Храмова Галина Павловна</cp:lastModifiedBy>
  <cp:lastPrinted>2014-12-29T09:40:07Z</cp:lastPrinted>
  <dcterms:created xsi:type="dcterms:W3CDTF">2014-11-19T08:59:22Z</dcterms:created>
  <dcterms:modified xsi:type="dcterms:W3CDTF">2014-12-29T12:31:20Z</dcterms:modified>
</cp:coreProperties>
</file>